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uio-my.sharepoint.com/personal/madelelv_uio_no/Documents/Documents/papers_inprep/overview 396 glendonites/CoP/reviews_round1/final/"/>
    </mc:Choice>
  </mc:AlternateContent>
  <xr:revisionPtr revIDLastSave="15" documentId="8_{3231C589-FA07-4DBA-BBE5-AEAC82337B2F}" xr6:coauthVersionLast="47" xr6:coauthVersionMax="47" xr10:uidLastSave="{F4701411-1376-44B2-8BB7-2878EB699823}"/>
  <bookViews>
    <workbookView xWindow="-110" yWindow="-110" windowWidth="19420" windowHeight="10420" firstSheet="4" activeTab="5" xr2:uid="{430FE617-8285-484D-96FA-9433689F9179}"/>
  </bookViews>
  <sheets>
    <sheet name="PHREEQC input" sheetId="18" r:id="rId1"/>
    <sheet name="LA ICP-MS" sheetId="6" r:id="rId2"/>
    <sheet name="icpoes" sheetId="7" r:id="rId3"/>
    <sheet name="1567C ash microprobe" sheetId="10" r:id="rId4"/>
    <sheet name="396 ash thicknesses" sheetId="12" r:id="rId5"/>
    <sheet name="d13C 1570D" sheetId="19" r:id="rId6"/>
    <sheet name="d13C 1569A" sheetId="20" r:id="rId7"/>
    <sheet name="d13C 1570A" sheetId="21" r:id="rId8"/>
    <sheet name="d13C 1568A" sheetId="22" r:id="rId9"/>
    <sheet name="d13C 1567A" sheetId="23" r:id="rId10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72" i="19" l="1"/>
  <c r="L71" i="19"/>
  <c r="L70" i="19"/>
  <c r="L69" i="19"/>
  <c r="L68" i="19"/>
  <c r="L67" i="19"/>
  <c r="L66" i="19"/>
  <c r="L65" i="19"/>
  <c r="L64" i="19"/>
  <c r="L63" i="19"/>
  <c r="L62" i="19"/>
  <c r="L61" i="19"/>
  <c r="L60" i="19"/>
  <c r="L59" i="19"/>
  <c r="L58" i="19"/>
  <c r="L57" i="19"/>
  <c r="L56" i="19"/>
  <c r="L55" i="19"/>
  <c r="L54" i="19"/>
  <c r="L53" i="19"/>
  <c r="L52" i="19"/>
  <c r="L51" i="19"/>
  <c r="L50" i="19"/>
  <c r="L49" i="19"/>
  <c r="L48" i="19"/>
  <c r="L47" i="19"/>
  <c r="L46" i="19"/>
  <c r="L45" i="19"/>
  <c r="L44" i="19"/>
  <c r="L43" i="19"/>
  <c r="L42" i="19"/>
  <c r="L41" i="19"/>
  <c r="L40" i="19"/>
  <c r="L39" i="19"/>
  <c r="L38" i="19"/>
  <c r="L37" i="19"/>
  <c r="L36" i="19"/>
  <c r="L35" i="19"/>
  <c r="L34" i="19"/>
  <c r="L33" i="19"/>
  <c r="L32" i="19"/>
  <c r="L31" i="19"/>
  <c r="L30" i="19"/>
  <c r="L29" i="19"/>
  <c r="L28" i="19"/>
  <c r="L27" i="19"/>
  <c r="L26" i="19"/>
  <c r="L25" i="19"/>
  <c r="L24" i="19"/>
  <c r="L23" i="19"/>
  <c r="L22" i="19"/>
  <c r="L21" i="19"/>
  <c r="L20" i="19"/>
  <c r="L19" i="19"/>
  <c r="L18" i="19"/>
  <c r="L17" i="19"/>
  <c r="L16" i="19"/>
  <c r="L15" i="19"/>
  <c r="L14" i="19"/>
  <c r="L13" i="19"/>
  <c r="L12" i="19"/>
  <c r="L11" i="19"/>
  <c r="L10" i="19"/>
  <c r="L9" i="19"/>
  <c r="L8" i="19"/>
  <c r="L7" i="19"/>
  <c r="L6" i="19"/>
  <c r="L5" i="19"/>
  <c r="L4" i="19"/>
  <c r="L3" i="19"/>
  <c r="L2" i="19"/>
  <c r="N3" i="7"/>
  <c r="N4" i="7"/>
  <c r="N5" i="7"/>
  <c r="N6" i="7"/>
  <c r="N7" i="7"/>
  <c r="N8" i="7"/>
  <c r="N9" i="7"/>
  <c r="N2" i="7"/>
  <c r="O151" i="12"/>
  <c r="N151" i="12"/>
  <c r="P151" i="12" s="1"/>
  <c r="O150" i="12"/>
  <c r="P150" i="12" s="1"/>
  <c r="N150" i="12"/>
  <c r="O149" i="12"/>
  <c r="P149" i="12" s="1"/>
  <c r="N149" i="12"/>
  <c r="O148" i="12"/>
  <c r="N148" i="12"/>
  <c r="P148" i="12" s="1"/>
  <c r="P147" i="12"/>
  <c r="O147" i="12"/>
  <c r="N147" i="12"/>
  <c r="P146" i="12"/>
  <c r="O146" i="12"/>
  <c r="N146" i="12"/>
  <c r="O145" i="12"/>
  <c r="N145" i="12"/>
  <c r="P145" i="12" s="1"/>
  <c r="O144" i="12"/>
  <c r="N144" i="12"/>
  <c r="P144" i="12" s="1"/>
  <c r="O143" i="12"/>
  <c r="N143" i="12"/>
  <c r="P143" i="12" s="1"/>
  <c r="O142" i="12"/>
  <c r="P142" i="12" s="1"/>
  <c r="N142" i="12"/>
  <c r="O141" i="12"/>
  <c r="P141" i="12" s="1"/>
  <c r="N141" i="12"/>
  <c r="O140" i="12"/>
  <c r="N140" i="12"/>
  <c r="P140" i="12" s="1"/>
  <c r="P139" i="12"/>
  <c r="O139" i="12"/>
  <c r="N139" i="12"/>
  <c r="P138" i="12"/>
  <c r="O138" i="12"/>
  <c r="N138" i="12"/>
  <c r="O137" i="12"/>
  <c r="N137" i="12"/>
  <c r="P137" i="12" s="1"/>
  <c r="O136" i="12"/>
  <c r="N136" i="12"/>
  <c r="P136" i="12" s="1"/>
  <c r="O135" i="12"/>
  <c r="N135" i="12"/>
  <c r="P135" i="12" s="1"/>
  <c r="O134" i="12"/>
  <c r="P134" i="12" s="1"/>
  <c r="N134" i="12"/>
  <c r="O133" i="12"/>
  <c r="P133" i="12" s="1"/>
  <c r="N133" i="12"/>
  <c r="O132" i="12"/>
  <c r="N132" i="12"/>
  <c r="P132" i="12" s="1"/>
  <c r="P131" i="12"/>
  <c r="O131" i="12"/>
  <c r="N131" i="12"/>
  <c r="P130" i="12"/>
  <c r="O130" i="12"/>
  <c r="N130" i="12"/>
  <c r="O129" i="12"/>
  <c r="N129" i="12"/>
  <c r="P129" i="12" s="1"/>
  <c r="O128" i="12"/>
  <c r="N128" i="12"/>
  <c r="P128" i="12" s="1"/>
  <c r="O127" i="12"/>
  <c r="N127" i="12"/>
  <c r="P127" i="12" s="1"/>
  <c r="O126" i="12"/>
  <c r="P126" i="12" s="1"/>
  <c r="N126" i="12"/>
  <c r="O125" i="12"/>
  <c r="P125" i="12" s="1"/>
  <c r="N125" i="12"/>
  <c r="O124" i="12"/>
  <c r="N124" i="12"/>
  <c r="P124" i="12" s="1"/>
  <c r="P123" i="12"/>
  <c r="O123" i="12"/>
  <c r="N123" i="12"/>
  <c r="P122" i="12"/>
  <c r="O122" i="12"/>
  <c r="N122" i="12"/>
  <c r="O121" i="12"/>
  <c r="N121" i="12"/>
  <c r="P121" i="12" s="1"/>
  <c r="O120" i="12"/>
  <c r="N120" i="12"/>
  <c r="P120" i="12" s="1"/>
  <c r="O119" i="12"/>
  <c r="N119" i="12"/>
  <c r="P119" i="12" s="1"/>
  <c r="O118" i="12"/>
  <c r="P118" i="12" s="1"/>
  <c r="N118" i="12"/>
  <c r="O117" i="12"/>
  <c r="P117" i="12" s="1"/>
  <c r="N117" i="12"/>
  <c r="O116" i="12"/>
  <c r="N116" i="12"/>
  <c r="P116" i="12" s="1"/>
  <c r="P115" i="12"/>
  <c r="O115" i="12"/>
  <c r="N115" i="12"/>
  <c r="P114" i="12"/>
  <c r="O114" i="12"/>
  <c r="N114" i="12"/>
  <c r="O113" i="12"/>
  <c r="N113" i="12"/>
  <c r="P113" i="12" s="1"/>
  <c r="O112" i="12"/>
  <c r="N112" i="12"/>
  <c r="P112" i="12" s="1"/>
  <c r="O111" i="12"/>
  <c r="N111" i="12"/>
  <c r="P111" i="12" s="1"/>
  <c r="O110" i="12"/>
  <c r="P110" i="12" s="1"/>
  <c r="N110" i="12"/>
  <c r="O109" i="12"/>
  <c r="P109" i="12" s="1"/>
  <c r="N109" i="12"/>
  <c r="O108" i="12"/>
  <c r="N108" i="12"/>
  <c r="P108" i="12" s="1"/>
  <c r="O156" i="12"/>
  <c r="M156" i="12"/>
  <c r="O155" i="12"/>
  <c r="O154" i="12"/>
  <c r="P153" i="12"/>
  <c r="Q153" i="12"/>
  <c r="P208" i="12"/>
  <c r="O208" i="12"/>
  <c r="Q208" i="12" s="1"/>
  <c r="M208" i="12"/>
  <c r="P207" i="12"/>
  <c r="Q207" i="12" s="1"/>
  <c r="O207" i="12"/>
  <c r="M207" i="12"/>
  <c r="P206" i="12"/>
  <c r="O206" i="12"/>
  <c r="Q206" i="12" s="1"/>
  <c r="M206" i="12"/>
  <c r="P205" i="12"/>
  <c r="Q205" i="12" s="1"/>
  <c r="O205" i="12"/>
  <c r="M205" i="12"/>
  <c r="P204" i="12"/>
  <c r="O204" i="12"/>
  <c r="Q204" i="12" s="1"/>
  <c r="P203" i="12"/>
  <c r="O203" i="12"/>
  <c r="Q203" i="12" s="1"/>
  <c r="P202" i="12"/>
  <c r="Q202" i="12" s="1"/>
  <c r="O202" i="12"/>
  <c r="M202" i="12"/>
  <c r="P201" i="12"/>
  <c r="O201" i="12"/>
  <c r="Q201" i="12" s="1"/>
  <c r="P200" i="12"/>
  <c r="O200" i="12"/>
  <c r="Q200" i="12" s="1"/>
  <c r="M200" i="12"/>
  <c r="P199" i="12"/>
  <c r="O199" i="12"/>
  <c r="Q199" i="12" s="1"/>
  <c r="M199" i="12"/>
  <c r="P198" i="12"/>
  <c r="O198" i="12"/>
  <c r="Q198" i="12" s="1"/>
  <c r="P197" i="12"/>
  <c r="O197" i="12"/>
  <c r="Q197" i="12" s="1"/>
  <c r="P196" i="12"/>
  <c r="O196" i="12"/>
  <c r="Q196" i="12" s="1"/>
  <c r="P195" i="12"/>
  <c r="Q195" i="12" s="1"/>
  <c r="O195" i="12"/>
  <c r="M195" i="12"/>
  <c r="P194" i="12"/>
  <c r="O194" i="12"/>
  <c r="Q194" i="12" s="1"/>
  <c r="M194" i="12"/>
  <c r="P193" i="12"/>
  <c r="Q193" i="12" s="1"/>
  <c r="O193" i="12"/>
  <c r="P192" i="12"/>
  <c r="O192" i="12"/>
  <c r="Q192" i="12" s="1"/>
  <c r="P191" i="12"/>
  <c r="Q191" i="12" s="1"/>
  <c r="O191" i="12"/>
  <c r="Q190" i="12"/>
  <c r="P190" i="12"/>
  <c r="O190" i="12"/>
  <c r="M190" i="12"/>
  <c r="P189" i="12"/>
  <c r="O189" i="12"/>
  <c r="Q189" i="12" s="1"/>
  <c r="M189" i="12"/>
  <c r="Q188" i="12"/>
  <c r="P188" i="12"/>
  <c r="O188" i="12"/>
  <c r="P187" i="12"/>
  <c r="O187" i="12"/>
  <c r="Q187" i="12" s="1"/>
  <c r="M187" i="12"/>
  <c r="P186" i="12"/>
  <c r="Q186" i="12" s="1"/>
  <c r="O186" i="12"/>
  <c r="M186" i="12"/>
  <c r="P185" i="12"/>
  <c r="O185" i="12"/>
  <c r="Q185" i="12" s="1"/>
  <c r="M185" i="12"/>
  <c r="P184" i="12"/>
  <c r="Q184" i="12" s="1"/>
  <c r="O184" i="12"/>
  <c r="P183" i="12"/>
  <c r="O183" i="12"/>
  <c r="Q183" i="12" s="1"/>
  <c r="M183" i="12"/>
  <c r="P182" i="12"/>
  <c r="O182" i="12"/>
  <c r="Q182" i="12" s="1"/>
  <c r="M182" i="12"/>
  <c r="P181" i="12"/>
  <c r="O181" i="12"/>
  <c r="Q181" i="12" s="1"/>
  <c r="M181" i="12"/>
  <c r="P180" i="12"/>
  <c r="O180" i="12"/>
  <c r="Q180" i="12" s="1"/>
  <c r="P179" i="12"/>
  <c r="O179" i="12"/>
  <c r="Q179" i="12" s="1"/>
  <c r="M179" i="12"/>
  <c r="P178" i="12"/>
  <c r="Q178" i="12" s="1"/>
  <c r="O178" i="12"/>
  <c r="M178" i="12"/>
  <c r="P177" i="12"/>
  <c r="O177" i="12"/>
  <c r="Q177" i="12" s="1"/>
  <c r="P176" i="12"/>
  <c r="O176" i="12"/>
  <c r="Q176" i="12" s="1"/>
  <c r="M176" i="12"/>
  <c r="Q175" i="12"/>
  <c r="P175" i="12"/>
  <c r="O175" i="12"/>
  <c r="M175" i="12"/>
  <c r="P174" i="12"/>
  <c r="O174" i="12"/>
  <c r="Q174" i="12" s="1"/>
  <c r="M174" i="12"/>
  <c r="Q173" i="12"/>
  <c r="P173" i="12"/>
  <c r="O173" i="12"/>
  <c r="M173" i="12"/>
  <c r="P172" i="12"/>
  <c r="O172" i="12"/>
  <c r="Q172" i="12" s="1"/>
  <c r="M172" i="12"/>
  <c r="Q171" i="12"/>
  <c r="P171" i="12"/>
  <c r="O171" i="12"/>
  <c r="M171" i="12"/>
  <c r="P170" i="12"/>
  <c r="O170" i="12"/>
  <c r="Q170" i="12" s="1"/>
  <c r="M170" i="12"/>
  <c r="Q169" i="12"/>
  <c r="P169" i="12"/>
  <c r="O169" i="12"/>
  <c r="P168" i="12"/>
  <c r="O168" i="12"/>
  <c r="Q168" i="12" s="1"/>
  <c r="M168" i="12"/>
  <c r="P167" i="12"/>
  <c r="Q167" i="12" s="1"/>
  <c r="O167" i="12"/>
  <c r="M167" i="12"/>
  <c r="P166" i="12"/>
  <c r="O166" i="12"/>
  <c r="Q166" i="12" s="1"/>
  <c r="M166" i="12"/>
  <c r="P165" i="12"/>
  <c r="Q165" i="12" s="1"/>
  <c r="O165" i="12"/>
  <c r="M165" i="12"/>
  <c r="P164" i="12"/>
  <c r="O164" i="12"/>
  <c r="Q164" i="12" s="1"/>
  <c r="M164" i="12"/>
  <c r="P163" i="12"/>
  <c r="Q163" i="12" s="1"/>
  <c r="O163" i="12"/>
  <c r="P162" i="12"/>
  <c r="O162" i="12"/>
  <c r="Q162" i="12" s="1"/>
  <c r="M162" i="12"/>
  <c r="P161" i="12"/>
  <c r="O161" i="12"/>
  <c r="Q161" i="12" s="1"/>
  <c r="P160" i="12"/>
  <c r="O160" i="12"/>
  <c r="Q160" i="12" s="1"/>
  <c r="M160" i="12"/>
  <c r="P159" i="12"/>
  <c r="Q159" i="12" s="1"/>
  <c r="O159" i="12"/>
  <c r="M159" i="12"/>
  <c r="P158" i="12"/>
  <c r="O158" i="12"/>
  <c r="Q158" i="12" s="1"/>
  <c r="P157" i="12"/>
  <c r="O157" i="12"/>
  <c r="Q157" i="12" s="1"/>
  <c r="P156" i="12"/>
  <c r="P155" i="12"/>
  <c r="Q155" i="12"/>
  <c r="P154" i="12"/>
  <c r="Q154" i="12"/>
  <c r="M154" i="12"/>
  <c r="O153" i="12"/>
  <c r="M153" i="12"/>
  <c r="Q156" i="12" l="1"/>
  <c r="Q191" i="10" l="1"/>
  <c r="Q193" i="10" s="1"/>
  <c r="P191" i="10"/>
  <c r="P193" i="10" s="1"/>
  <c r="N191" i="10"/>
  <c r="N192" i="10" s="1"/>
  <c r="M191" i="10"/>
  <c r="M192" i="10" s="1"/>
  <c r="L191" i="10"/>
  <c r="L193" i="10" s="1"/>
  <c r="K191" i="10"/>
  <c r="K192" i="10" s="1"/>
  <c r="J191" i="10"/>
  <c r="J193" i="10" s="1"/>
  <c r="I191" i="10"/>
  <c r="I192" i="10" s="1"/>
  <c r="H191" i="10"/>
  <c r="H193" i="10" s="1"/>
  <c r="G191" i="10"/>
  <c r="G193" i="10" s="1"/>
  <c r="F191" i="10"/>
  <c r="F192" i="10" s="1"/>
  <c r="E191" i="10"/>
  <c r="E192" i="10" s="1"/>
  <c r="D191" i="10"/>
  <c r="D193" i="10" s="1"/>
  <c r="C191" i="10"/>
  <c r="C192" i="10" s="1"/>
  <c r="Q190" i="10"/>
  <c r="P190" i="10"/>
  <c r="N190" i="10"/>
  <c r="M190" i="10"/>
  <c r="L190" i="10"/>
  <c r="K190" i="10"/>
  <c r="J190" i="10"/>
  <c r="I190" i="10"/>
  <c r="H190" i="10"/>
  <c r="G190" i="10"/>
  <c r="F190" i="10"/>
  <c r="E190" i="10"/>
  <c r="D190" i="10"/>
  <c r="C190" i="10"/>
  <c r="M167" i="10"/>
  <c r="Q166" i="10"/>
  <c r="Q168" i="10" s="1"/>
  <c r="P166" i="10"/>
  <c r="P168" i="10" s="1"/>
  <c r="N166" i="10"/>
  <c r="N167" i="10" s="1"/>
  <c r="M166" i="10"/>
  <c r="M168" i="10" s="1"/>
  <c r="L166" i="10"/>
  <c r="L167" i="10" s="1"/>
  <c r="K166" i="10"/>
  <c r="K167" i="10" s="1"/>
  <c r="J166" i="10"/>
  <c r="J168" i="10" s="1"/>
  <c r="I166" i="10"/>
  <c r="I167" i="10" s="1"/>
  <c r="H166" i="10"/>
  <c r="H168" i="10" s="1"/>
  <c r="G166" i="10"/>
  <c r="G168" i="10" s="1"/>
  <c r="F166" i="10"/>
  <c r="F167" i="10" s="1"/>
  <c r="E166" i="10"/>
  <c r="E167" i="10" s="1"/>
  <c r="D166" i="10"/>
  <c r="D167" i="10" s="1"/>
  <c r="C166" i="10"/>
  <c r="C167" i="10" s="1"/>
  <c r="Q165" i="10"/>
  <c r="P165" i="10"/>
  <c r="N165" i="10"/>
  <c r="M165" i="10"/>
  <c r="L165" i="10"/>
  <c r="K165" i="10"/>
  <c r="J165" i="10"/>
  <c r="I165" i="10"/>
  <c r="H165" i="10"/>
  <c r="G165" i="10"/>
  <c r="F165" i="10"/>
  <c r="E165" i="10"/>
  <c r="D165" i="10"/>
  <c r="C165" i="10"/>
  <c r="N143" i="10"/>
  <c r="L142" i="10"/>
  <c r="Q141" i="10"/>
  <c r="Q143" i="10" s="1"/>
  <c r="P141" i="10"/>
  <c r="P143" i="10" s="1"/>
  <c r="N141" i="10"/>
  <c r="N142" i="10" s="1"/>
  <c r="M141" i="10"/>
  <c r="M143" i="10" s="1"/>
  <c r="L141" i="10"/>
  <c r="L143" i="10" s="1"/>
  <c r="K141" i="10"/>
  <c r="K142" i="10" s="1"/>
  <c r="J141" i="10"/>
  <c r="J143" i="10" s="1"/>
  <c r="I141" i="10"/>
  <c r="I143" i="10" s="1"/>
  <c r="H141" i="10"/>
  <c r="H143" i="10" s="1"/>
  <c r="G141" i="10"/>
  <c r="G143" i="10" s="1"/>
  <c r="F141" i="10"/>
  <c r="F142" i="10" s="1"/>
  <c r="E141" i="10"/>
  <c r="E143" i="10" s="1"/>
  <c r="D141" i="10"/>
  <c r="D142" i="10" s="1"/>
  <c r="C141" i="10"/>
  <c r="C142" i="10" s="1"/>
  <c r="Q140" i="10"/>
  <c r="P140" i="10"/>
  <c r="N140" i="10"/>
  <c r="M140" i="10"/>
  <c r="L140" i="10"/>
  <c r="K140" i="10"/>
  <c r="J140" i="10"/>
  <c r="I140" i="10"/>
  <c r="H140" i="10"/>
  <c r="G140" i="10"/>
  <c r="F140" i="10"/>
  <c r="E140" i="10"/>
  <c r="D140" i="10"/>
  <c r="C140" i="10"/>
  <c r="M117" i="10"/>
  <c r="Q116" i="10"/>
  <c r="Q118" i="10" s="1"/>
  <c r="P116" i="10"/>
  <c r="P118" i="10" s="1"/>
  <c r="N116" i="10"/>
  <c r="N117" i="10" s="1"/>
  <c r="M116" i="10"/>
  <c r="M118" i="10" s="1"/>
  <c r="L116" i="10"/>
  <c r="L117" i="10" s="1"/>
  <c r="K116" i="10"/>
  <c r="K117" i="10" s="1"/>
  <c r="J116" i="10"/>
  <c r="J118" i="10" s="1"/>
  <c r="I116" i="10"/>
  <c r="I117" i="10" s="1"/>
  <c r="H116" i="10"/>
  <c r="H118" i="10" s="1"/>
  <c r="G116" i="10"/>
  <c r="G118" i="10" s="1"/>
  <c r="F116" i="10"/>
  <c r="F117" i="10" s="1"/>
  <c r="E116" i="10"/>
  <c r="E118" i="10" s="1"/>
  <c r="D116" i="10"/>
  <c r="D117" i="10" s="1"/>
  <c r="C116" i="10"/>
  <c r="C117" i="10" s="1"/>
  <c r="Q115" i="10"/>
  <c r="P115" i="10"/>
  <c r="N115" i="10"/>
  <c r="M115" i="10"/>
  <c r="L115" i="10"/>
  <c r="K115" i="10"/>
  <c r="J115" i="10"/>
  <c r="I115" i="10"/>
  <c r="H115" i="10"/>
  <c r="G115" i="10"/>
  <c r="F115" i="10"/>
  <c r="E115" i="10"/>
  <c r="D115" i="10"/>
  <c r="C115" i="10"/>
  <c r="C93" i="10"/>
  <c r="L92" i="10"/>
  <c r="Q91" i="10"/>
  <c r="Q93" i="10" s="1"/>
  <c r="P91" i="10"/>
  <c r="P93" i="10" s="1"/>
  <c r="N91" i="10"/>
  <c r="N92" i="10" s="1"/>
  <c r="M91" i="10"/>
  <c r="M93" i="10" s="1"/>
  <c r="L91" i="10"/>
  <c r="L93" i="10" s="1"/>
  <c r="K91" i="10"/>
  <c r="K92" i="10" s="1"/>
  <c r="J91" i="10"/>
  <c r="J93" i="10" s="1"/>
  <c r="I91" i="10"/>
  <c r="I92" i="10" s="1"/>
  <c r="H91" i="10"/>
  <c r="H93" i="10" s="1"/>
  <c r="G91" i="10"/>
  <c r="G93" i="10" s="1"/>
  <c r="F91" i="10"/>
  <c r="F92" i="10" s="1"/>
  <c r="E91" i="10"/>
  <c r="E93" i="10" s="1"/>
  <c r="D91" i="10"/>
  <c r="D92" i="10" s="1"/>
  <c r="C91" i="10"/>
  <c r="C92" i="10" s="1"/>
  <c r="Q90" i="10"/>
  <c r="P90" i="10"/>
  <c r="N90" i="10"/>
  <c r="M90" i="10"/>
  <c r="L90" i="10"/>
  <c r="K90" i="10"/>
  <c r="J90" i="10"/>
  <c r="I90" i="10"/>
  <c r="H90" i="10"/>
  <c r="G90" i="10"/>
  <c r="F90" i="10"/>
  <c r="E90" i="10"/>
  <c r="D90" i="10"/>
  <c r="C90" i="10"/>
  <c r="Q73" i="10"/>
  <c r="Q75" i="10" s="1"/>
  <c r="P73" i="10"/>
  <c r="P75" i="10" s="1"/>
  <c r="N73" i="10"/>
  <c r="N74" i="10" s="1"/>
  <c r="M73" i="10"/>
  <c r="M74" i="10" s="1"/>
  <c r="L73" i="10"/>
  <c r="L74" i="10" s="1"/>
  <c r="K73" i="10"/>
  <c r="K74" i="10" s="1"/>
  <c r="J73" i="10"/>
  <c r="J75" i="10" s="1"/>
  <c r="I73" i="10"/>
  <c r="I74" i="10" s="1"/>
  <c r="H73" i="10"/>
  <c r="H75" i="10" s="1"/>
  <c r="G73" i="10"/>
  <c r="G75" i="10" s="1"/>
  <c r="F73" i="10"/>
  <c r="F74" i="10" s="1"/>
  <c r="E73" i="10"/>
  <c r="E74" i="10" s="1"/>
  <c r="D73" i="10"/>
  <c r="D74" i="10" s="1"/>
  <c r="C73" i="10"/>
  <c r="C74" i="10" s="1"/>
  <c r="Q72" i="10"/>
  <c r="P72" i="10"/>
  <c r="N72" i="10"/>
  <c r="M72" i="10"/>
  <c r="L72" i="10"/>
  <c r="K72" i="10"/>
  <c r="J72" i="10"/>
  <c r="I72" i="10"/>
  <c r="H72" i="10"/>
  <c r="G72" i="10"/>
  <c r="F72" i="10"/>
  <c r="E72" i="10"/>
  <c r="D72" i="10"/>
  <c r="C72" i="10"/>
  <c r="N51" i="10"/>
  <c r="C51" i="10"/>
  <c r="J50" i="10"/>
  <c r="Q49" i="10"/>
  <c r="Q51" i="10" s="1"/>
  <c r="P49" i="10"/>
  <c r="P51" i="10" s="1"/>
  <c r="N49" i="10"/>
  <c r="N50" i="10" s="1"/>
  <c r="M49" i="10"/>
  <c r="M50" i="10" s="1"/>
  <c r="L49" i="10"/>
  <c r="L50" i="10" s="1"/>
  <c r="K49" i="10"/>
  <c r="K50" i="10" s="1"/>
  <c r="J49" i="10"/>
  <c r="J51" i="10" s="1"/>
  <c r="I49" i="10"/>
  <c r="I50" i="10" s="1"/>
  <c r="H49" i="10"/>
  <c r="H51" i="10" s="1"/>
  <c r="G49" i="10"/>
  <c r="G51" i="10" s="1"/>
  <c r="F49" i="10"/>
  <c r="F50" i="10" s="1"/>
  <c r="E49" i="10"/>
  <c r="E50" i="10" s="1"/>
  <c r="D49" i="10"/>
  <c r="D50" i="10" s="1"/>
  <c r="C49" i="10"/>
  <c r="C50" i="10" s="1"/>
  <c r="Q48" i="10"/>
  <c r="P48" i="10"/>
  <c r="N48" i="10"/>
  <c r="M48" i="10"/>
  <c r="L48" i="10"/>
  <c r="K48" i="10"/>
  <c r="J48" i="10"/>
  <c r="I48" i="10"/>
  <c r="H48" i="10"/>
  <c r="G48" i="10"/>
  <c r="F48" i="10"/>
  <c r="E48" i="10"/>
  <c r="D48" i="10"/>
  <c r="C48" i="10"/>
  <c r="Q30" i="10"/>
  <c r="Q32" i="10" s="1"/>
  <c r="P30" i="10"/>
  <c r="P32" i="10" s="1"/>
  <c r="N30" i="10"/>
  <c r="N31" i="10" s="1"/>
  <c r="M30" i="10"/>
  <c r="M31" i="10" s="1"/>
  <c r="L30" i="10"/>
  <c r="L32" i="10" s="1"/>
  <c r="K30" i="10"/>
  <c r="K31" i="10" s="1"/>
  <c r="J30" i="10"/>
  <c r="J32" i="10" s="1"/>
  <c r="I30" i="10"/>
  <c r="I32" i="10" s="1"/>
  <c r="H30" i="10"/>
  <c r="H32" i="10" s="1"/>
  <c r="G30" i="10"/>
  <c r="G32" i="10" s="1"/>
  <c r="F30" i="10"/>
  <c r="F31" i="10" s="1"/>
  <c r="E30" i="10"/>
  <c r="E31" i="10" s="1"/>
  <c r="D30" i="10"/>
  <c r="D31" i="10" s="1"/>
  <c r="C30" i="10"/>
  <c r="C31" i="10" s="1"/>
  <c r="Q29" i="10"/>
  <c r="P29" i="10"/>
  <c r="N29" i="10"/>
  <c r="M29" i="10"/>
  <c r="L29" i="10"/>
  <c r="K29" i="10"/>
  <c r="J29" i="10"/>
  <c r="I29" i="10"/>
  <c r="H29" i="10"/>
  <c r="G29" i="10"/>
  <c r="F29" i="10"/>
  <c r="E29" i="10"/>
  <c r="D29" i="10"/>
  <c r="C29" i="10"/>
  <c r="N106" i="12"/>
  <c r="M106" i="12"/>
  <c r="O106" i="12" s="1"/>
  <c r="N105" i="12"/>
  <c r="M105" i="12"/>
  <c r="N104" i="12"/>
  <c r="M104" i="12"/>
  <c r="N103" i="12"/>
  <c r="M103" i="12"/>
  <c r="N102" i="12"/>
  <c r="M102" i="12"/>
  <c r="O102" i="12" s="1"/>
  <c r="N101" i="12"/>
  <c r="M101" i="12"/>
  <c r="N100" i="12"/>
  <c r="M100" i="12"/>
  <c r="N99" i="12"/>
  <c r="M99" i="12"/>
  <c r="N98" i="12"/>
  <c r="M98" i="12"/>
  <c r="O98" i="12" s="1"/>
  <c r="N97" i="12"/>
  <c r="M97" i="12"/>
  <c r="N96" i="12"/>
  <c r="M96" i="12"/>
  <c r="N95" i="12"/>
  <c r="M95" i="12"/>
  <c r="O95" i="12" s="1"/>
  <c r="N94" i="12"/>
  <c r="M94" i="12"/>
  <c r="N93" i="12"/>
  <c r="M93" i="12"/>
  <c r="N92" i="12"/>
  <c r="M92" i="12"/>
  <c r="N91" i="12"/>
  <c r="M91" i="12"/>
  <c r="O91" i="12" s="1"/>
  <c r="N90" i="12"/>
  <c r="M90" i="12"/>
  <c r="O90" i="12" s="1"/>
  <c r="N89" i="12"/>
  <c r="M89" i="12"/>
  <c r="N88" i="12"/>
  <c r="M88" i="12"/>
  <c r="N87" i="12"/>
  <c r="M87" i="12"/>
  <c r="N86" i="12"/>
  <c r="M86" i="12"/>
  <c r="O86" i="12" s="1"/>
  <c r="N85" i="12"/>
  <c r="M85" i="12"/>
  <c r="N84" i="12"/>
  <c r="M84" i="12"/>
  <c r="O84" i="12" s="1"/>
  <c r="N83" i="12"/>
  <c r="M83" i="12"/>
  <c r="O83" i="12" s="1"/>
  <c r="N82" i="12"/>
  <c r="M82" i="12"/>
  <c r="O82" i="12" s="1"/>
  <c r="N81" i="12"/>
  <c r="M81" i="12"/>
  <c r="N80" i="12"/>
  <c r="M80" i="12"/>
  <c r="N79" i="12"/>
  <c r="M79" i="12"/>
  <c r="O79" i="12" s="1"/>
  <c r="N78" i="12"/>
  <c r="M78" i="12"/>
  <c r="O78" i="12" s="1"/>
  <c r="N77" i="12"/>
  <c r="M77" i="12"/>
  <c r="N76" i="12"/>
  <c r="M76" i="12"/>
  <c r="N75" i="12"/>
  <c r="M75" i="12"/>
  <c r="N74" i="12"/>
  <c r="M74" i="12"/>
  <c r="O74" i="12" s="1"/>
  <c r="N73" i="12"/>
  <c r="M73" i="12"/>
  <c r="N72" i="12"/>
  <c r="M72" i="12"/>
  <c r="N71" i="12"/>
  <c r="M71" i="12"/>
  <c r="O71" i="12" s="1"/>
  <c r="N70" i="12"/>
  <c r="M70" i="12"/>
  <c r="N69" i="12"/>
  <c r="M69" i="12"/>
  <c r="O69" i="12" s="1"/>
  <c r="N68" i="12"/>
  <c r="M68" i="12"/>
  <c r="N67" i="12"/>
  <c r="M67" i="12"/>
  <c r="N66" i="12"/>
  <c r="M66" i="12"/>
  <c r="N65" i="12"/>
  <c r="M65" i="12"/>
  <c r="O65" i="12" s="1"/>
  <c r="N64" i="12"/>
  <c r="M64" i="12"/>
  <c r="N63" i="12"/>
  <c r="M63" i="12"/>
  <c r="O63" i="12" s="1"/>
  <c r="N62" i="12"/>
  <c r="M62" i="12"/>
  <c r="N61" i="12"/>
  <c r="M61" i="12"/>
  <c r="O61" i="12" s="1"/>
  <c r="N60" i="12"/>
  <c r="M60" i="12"/>
  <c r="O60" i="12" s="1"/>
  <c r="N59" i="12"/>
  <c r="M59" i="12"/>
  <c r="O59" i="12" s="1"/>
  <c r="N58" i="12"/>
  <c r="M58" i="12"/>
  <c r="N57" i="12"/>
  <c r="M57" i="12"/>
  <c r="O57" i="12" s="1"/>
  <c r="N56" i="12"/>
  <c r="M56" i="12"/>
  <c r="N55" i="12"/>
  <c r="M55" i="12"/>
  <c r="O55" i="12" s="1"/>
  <c r="N54" i="12"/>
  <c r="M54" i="12"/>
  <c r="N53" i="12"/>
  <c r="M53" i="12"/>
  <c r="O53" i="12" s="1"/>
  <c r="N52" i="12"/>
  <c r="M52" i="12"/>
  <c r="O52" i="12" s="1"/>
  <c r="N51" i="12"/>
  <c r="M51" i="12"/>
  <c r="N50" i="12"/>
  <c r="M50" i="12"/>
  <c r="N49" i="12"/>
  <c r="M49" i="12"/>
  <c r="O49" i="12" s="1"/>
  <c r="N48" i="12"/>
  <c r="M48" i="12"/>
  <c r="N47" i="12"/>
  <c r="M47" i="12"/>
  <c r="O47" i="12" s="1"/>
  <c r="N46" i="12"/>
  <c r="M46" i="12"/>
  <c r="N45" i="12"/>
  <c r="M45" i="12"/>
  <c r="O45" i="12" s="1"/>
  <c r="N44" i="12"/>
  <c r="M44" i="12"/>
  <c r="N43" i="12"/>
  <c r="M43" i="12"/>
  <c r="N42" i="12"/>
  <c r="M42" i="12"/>
  <c r="N41" i="12"/>
  <c r="M41" i="12"/>
  <c r="N40" i="12"/>
  <c r="M40" i="12"/>
  <c r="N39" i="12"/>
  <c r="M39" i="12"/>
  <c r="N38" i="12"/>
  <c r="M38" i="12"/>
  <c r="N37" i="12"/>
  <c r="M37" i="12"/>
  <c r="O37" i="12" s="1"/>
  <c r="N36" i="12"/>
  <c r="M36" i="12"/>
  <c r="N35" i="12"/>
  <c r="M35" i="12"/>
  <c r="N34" i="12"/>
  <c r="M34" i="12"/>
  <c r="N33" i="12"/>
  <c r="M33" i="12"/>
  <c r="N32" i="12"/>
  <c r="M32" i="12"/>
  <c r="N31" i="12"/>
  <c r="M31" i="12"/>
  <c r="O31" i="12" s="1"/>
  <c r="N30" i="12"/>
  <c r="M30" i="12"/>
  <c r="N29" i="12"/>
  <c r="M29" i="12"/>
  <c r="O29" i="12" s="1"/>
  <c r="N28" i="12"/>
  <c r="M28" i="12"/>
  <c r="N27" i="12"/>
  <c r="M27" i="12"/>
  <c r="N26" i="12"/>
  <c r="M26" i="12"/>
  <c r="N25" i="12"/>
  <c r="M25" i="12"/>
  <c r="O25" i="12" s="1"/>
  <c r="N24" i="12"/>
  <c r="M24" i="12"/>
  <c r="N23" i="12"/>
  <c r="M23" i="12"/>
  <c r="O23" i="12" s="1"/>
  <c r="N22" i="12"/>
  <c r="M22" i="12"/>
  <c r="N21" i="12"/>
  <c r="M21" i="12"/>
  <c r="O21" i="12" s="1"/>
  <c r="N20" i="12"/>
  <c r="M20" i="12"/>
  <c r="N19" i="12"/>
  <c r="M19" i="12"/>
  <c r="N18" i="12"/>
  <c r="M18" i="12"/>
  <c r="N17" i="12"/>
  <c r="M17" i="12"/>
  <c r="O17" i="12" s="1"/>
  <c r="N16" i="12"/>
  <c r="M16" i="12"/>
  <c r="N15" i="12"/>
  <c r="M15" i="12"/>
  <c r="N14" i="12"/>
  <c r="M14" i="12"/>
  <c r="N13" i="12"/>
  <c r="M13" i="12"/>
  <c r="O13" i="12" s="1"/>
  <c r="N12" i="12"/>
  <c r="M12" i="12"/>
  <c r="N11" i="12"/>
  <c r="M11" i="12"/>
  <c r="N10" i="12"/>
  <c r="M10" i="12"/>
  <c r="N9" i="12"/>
  <c r="M9" i="12"/>
  <c r="N8" i="12"/>
  <c r="M8" i="12"/>
  <c r="N7" i="12"/>
  <c r="M7" i="12"/>
  <c r="N6" i="12"/>
  <c r="M6" i="12"/>
  <c r="N5" i="12"/>
  <c r="M5" i="12"/>
  <c r="O5" i="12" s="1"/>
  <c r="N4" i="12"/>
  <c r="M4" i="12"/>
  <c r="N3" i="12"/>
  <c r="M3" i="12"/>
  <c r="N2" i="12"/>
  <c r="M2" i="12"/>
  <c r="O101" i="12" l="1"/>
  <c r="O30" i="12"/>
  <c r="O58" i="12"/>
  <c r="O3" i="12"/>
  <c r="O7" i="12"/>
  <c r="O11" i="12"/>
  <c r="O15" i="12"/>
  <c r="O4" i="12"/>
  <c r="O28" i="12"/>
  <c r="O36" i="12"/>
  <c r="O76" i="12"/>
  <c r="O8" i="12"/>
  <c r="O40" i="12"/>
  <c r="O2" i="12"/>
  <c r="O48" i="12"/>
  <c r="O103" i="12"/>
  <c r="O16" i="12"/>
  <c r="O26" i="12"/>
  <c r="O34" i="12"/>
  <c r="O80" i="12"/>
  <c r="O35" i="12"/>
  <c r="O39" i="12"/>
  <c r="O43" i="12"/>
  <c r="O54" i="12"/>
  <c r="O66" i="12"/>
  <c r="O77" i="12"/>
  <c r="O85" i="12"/>
  <c r="O89" i="12"/>
  <c r="O93" i="12"/>
  <c r="O97" i="12"/>
  <c r="O9" i="12"/>
  <c r="O20" i="12"/>
  <c r="O27" i="12"/>
  <c r="O41" i="12"/>
  <c r="O70" i="12"/>
  <c r="O81" i="12"/>
  <c r="O6" i="12"/>
  <c r="O38" i="12"/>
  <c r="O67" i="12"/>
  <c r="O88" i="12"/>
  <c r="O92" i="12"/>
  <c r="O99" i="12"/>
  <c r="O10" i="12"/>
  <c r="O14" i="12"/>
  <c r="O24" i="12"/>
  <c r="O42" i="12"/>
  <c r="O46" i="12"/>
  <c r="O56" i="12"/>
  <c r="O64" i="12"/>
  <c r="O68" i="12"/>
  <c r="O75" i="12"/>
  <c r="O96" i="12"/>
  <c r="O100" i="12"/>
  <c r="O18" i="12"/>
  <c r="O22" i="12"/>
  <c r="O32" i="12"/>
  <c r="O50" i="12"/>
  <c r="O72" i="12"/>
  <c r="O104" i="12"/>
  <c r="O12" i="12"/>
  <c r="O19" i="12"/>
  <c r="O33" i="12"/>
  <c r="O44" i="12"/>
  <c r="O51" i="12"/>
  <c r="O62" i="12"/>
  <c r="O73" i="12"/>
  <c r="O87" i="12"/>
  <c r="O94" i="12"/>
  <c r="O105" i="12"/>
  <c r="N93" i="10"/>
  <c r="D75" i="10"/>
  <c r="I142" i="10"/>
  <c r="I31" i="10"/>
  <c r="J117" i="10"/>
  <c r="D192" i="10"/>
  <c r="C32" i="10"/>
  <c r="D51" i="10"/>
  <c r="F75" i="10"/>
  <c r="D93" i="10"/>
  <c r="C118" i="10"/>
  <c r="M142" i="10"/>
  <c r="D168" i="10"/>
  <c r="D32" i="10"/>
  <c r="F51" i="10"/>
  <c r="I75" i="10"/>
  <c r="F93" i="10"/>
  <c r="D118" i="10"/>
  <c r="C143" i="10"/>
  <c r="F168" i="10"/>
  <c r="J192" i="10"/>
  <c r="F32" i="10"/>
  <c r="I51" i="10"/>
  <c r="K75" i="10"/>
  <c r="E92" i="10"/>
  <c r="I93" i="10"/>
  <c r="F118" i="10"/>
  <c r="D143" i="10"/>
  <c r="L168" i="10"/>
  <c r="L192" i="10"/>
  <c r="L31" i="10"/>
  <c r="K51" i="10"/>
  <c r="L75" i="10"/>
  <c r="K93" i="10"/>
  <c r="E117" i="10"/>
  <c r="I118" i="10"/>
  <c r="F143" i="10"/>
  <c r="N168" i="10"/>
  <c r="K32" i="10"/>
  <c r="L51" i="10"/>
  <c r="J74" i="10"/>
  <c r="N75" i="10"/>
  <c r="J92" i="10"/>
  <c r="K118" i="10"/>
  <c r="E142" i="10"/>
  <c r="F193" i="10"/>
  <c r="L118" i="10"/>
  <c r="K143" i="10"/>
  <c r="J167" i="10"/>
  <c r="J31" i="10"/>
  <c r="N32" i="10"/>
  <c r="C75" i="10"/>
  <c r="M92" i="10"/>
  <c r="N118" i="10"/>
  <c r="J142" i="10"/>
  <c r="N193" i="10"/>
  <c r="G31" i="10"/>
  <c r="P31" i="10"/>
  <c r="G50" i="10"/>
  <c r="P50" i="10"/>
  <c r="G74" i="10"/>
  <c r="P74" i="10"/>
  <c r="G92" i="10"/>
  <c r="P92" i="10"/>
  <c r="G117" i="10"/>
  <c r="P117" i="10"/>
  <c r="G142" i="10"/>
  <c r="P142" i="10"/>
  <c r="G167" i="10"/>
  <c r="P167" i="10"/>
  <c r="I168" i="10"/>
  <c r="G192" i="10"/>
  <c r="P192" i="10"/>
  <c r="I193" i="10"/>
  <c r="H31" i="10"/>
  <c r="Q31" i="10"/>
  <c r="H50" i="10"/>
  <c r="Q50" i="10"/>
  <c r="H74" i="10"/>
  <c r="Q74" i="10"/>
  <c r="H92" i="10"/>
  <c r="Q92" i="10"/>
  <c r="H117" i="10"/>
  <c r="Q117" i="10"/>
  <c r="H142" i="10"/>
  <c r="Q142" i="10"/>
  <c r="H167" i="10"/>
  <c r="Q167" i="10"/>
  <c r="H192" i="10"/>
  <c r="Q192" i="10"/>
  <c r="C168" i="10"/>
  <c r="K168" i="10"/>
  <c r="C193" i="10"/>
  <c r="K193" i="10"/>
  <c r="E32" i="10"/>
  <c r="M32" i="10"/>
  <c r="E51" i="10"/>
  <c r="M51" i="10"/>
  <c r="E75" i="10"/>
  <c r="M75" i="10"/>
  <c r="E168" i="10"/>
  <c r="E193" i="10"/>
  <c r="M193" i="10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Morgan Jones</author>
  </authors>
  <commentList>
    <comment ref="G58" authorId="0" shapeId="0" xr:uid="{CE1BDCC1-6B71-47BB-BDA5-6CCB4DDA8F37}">
      <text>
        <r>
          <rPr>
            <b/>
            <sz val="9"/>
            <color indexed="81"/>
            <rFont val="Tahoma"/>
            <family val="2"/>
          </rPr>
          <t>All these had 0-5 in LIMS, but the depths all suggested lower intervals so they've been corrected</t>
        </r>
      </text>
    </comment>
  </commentList>
</comments>
</file>

<file path=xl/sharedStrings.xml><?xml version="1.0" encoding="utf-8"?>
<sst xmlns="http://schemas.openxmlformats.org/spreadsheetml/2006/main" count="4138" uniqueCount="751">
  <si>
    <t>EXPEDITION</t>
  </si>
  <si>
    <t>SITE</t>
  </si>
  <si>
    <t>HOLE</t>
  </si>
  <si>
    <t>CORE</t>
  </si>
  <si>
    <t>CORE_TYPE</t>
  </si>
  <si>
    <t>SECTION</t>
  </si>
  <si>
    <t>TOP_DEPTH</t>
  </si>
  <si>
    <t>BOTTOM_DEPTH</t>
  </si>
  <si>
    <t>MBSF_TOP</t>
  </si>
  <si>
    <t>X</t>
  </si>
  <si>
    <t>C</t>
  </si>
  <si>
    <t>SAMPLE NAME</t>
  </si>
  <si>
    <t>A</t>
  </si>
  <si>
    <t>R</t>
  </si>
  <si>
    <t>mlv gl 88</t>
  </si>
  <si>
    <t>mlv gl 90</t>
  </si>
  <si>
    <t>mlv gl 92</t>
  </si>
  <si>
    <t>mlv gl 93</t>
  </si>
  <si>
    <t>mlv gl 98</t>
  </si>
  <si>
    <t>mlv gl 99</t>
  </si>
  <si>
    <t>mlv gl 100</t>
  </si>
  <si>
    <t>90bB8</t>
  </si>
  <si>
    <t>90bB9</t>
  </si>
  <si>
    <t>90bB10</t>
  </si>
  <si>
    <t>90bB11</t>
  </si>
  <si>
    <t>90b1</t>
  </si>
  <si>
    <t>90b2</t>
  </si>
  <si>
    <t>57c1</t>
  </si>
  <si>
    <t>57c2</t>
  </si>
  <si>
    <t>57x10</t>
  </si>
  <si>
    <t>90A25</t>
  </si>
  <si>
    <t>90A26</t>
  </si>
  <si>
    <t>90A27</t>
  </si>
  <si>
    <t>90A28</t>
  </si>
  <si>
    <t>90A30</t>
  </si>
  <si>
    <t>90b4</t>
  </si>
  <si>
    <t>92c15</t>
  </si>
  <si>
    <t>92c16</t>
  </si>
  <si>
    <t>92c17</t>
  </si>
  <si>
    <t>92c22</t>
  </si>
  <si>
    <t>92c23</t>
  </si>
  <si>
    <t>92c24</t>
  </si>
  <si>
    <t>92c25</t>
  </si>
  <si>
    <t>92c27</t>
  </si>
  <si>
    <t>92c28</t>
  </si>
  <si>
    <t>57c3</t>
  </si>
  <si>
    <t>57c4</t>
  </si>
  <si>
    <t>57c5</t>
  </si>
  <si>
    <t>57x7</t>
  </si>
  <si>
    <t>57x9</t>
  </si>
  <si>
    <t>57x11</t>
  </si>
  <si>
    <t>57x12</t>
  </si>
  <si>
    <t>57x16</t>
  </si>
  <si>
    <t>57x17</t>
  </si>
  <si>
    <t>57x18</t>
  </si>
  <si>
    <t>57x19</t>
  </si>
  <si>
    <t>57x20</t>
  </si>
  <si>
    <t>90A1</t>
  </si>
  <si>
    <t>90A2</t>
  </si>
  <si>
    <t>90A3</t>
  </si>
  <si>
    <t>90A4</t>
  </si>
  <si>
    <t>90A14</t>
  </si>
  <si>
    <t>90A15</t>
  </si>
  <si>
    <t>90A16</t>
  </si>
  <si>
    <t>90A17</t>
  </si>
  <si>
    <t>90A18</t>
  </si>
  <si>
    <t>90A19</t>
  </si>
  <si>
    <t>90A5</t>
  </si>
  <si>
    <t>90A6</t>
  </si>
  <si>
    <t>90A7</t>
  </si>
  <si>
    <t>90A8</t>
  </si>
  <si>
    <t>90A11</t>
  </si>
  <si>
    <t>90A12</t>
  </si>
  <si>
    <t>90A13</t>
  </si>
  <si>
    <t>90A20</t>
  </si>
  <si>
    <t>90A21</t>
  </si>
  <si>
    <t>90A22</t>
  </si>
  <si>
    <t>90A23</t>
  </si>
  <si>
    <t>57x13</t>
  </si>
  <si>
    <t>57x14</t>
  </si>
  <si>
    <t>57x15</t>
  </si>
  <si>
    <t>90A9</t>
  </si>
  <si>
    <t>90A10</t>
  </si>
  <si>
    <t>92c18</t>
  </si>
  <si>
    <t>92c19</t>
  </si>
  <si>
    <t>92c20</t>
  </si>
  <si>
    <t>92c21</t>
  </si>
  <si>
    <t>92c29</t>
  </si>
  <si>
    <t>92c30</t>
  </si>
  <si>
    <t>92c31</t>
  </si>
  <si>
    <t>92c7</t>
  </si>
  <si>
    <t>92c8</t>
  </si>
  <si>
    <t>92c9</t>
  </si>
  <si>
    <t>sampleID</t>
  </si>
  <si>
    <t>spot number</t>
  </si>
  <si>
    <t>B11(MR)_NIST610 average</t>
  </si>
  <si>
    <t>F19(MR)CPS only_NIST610 average</t>
  </si>
  <si>
    <t>Na23(MR)_NIST610 average</t>
  </si>
  <si>
    <t>Mg24(MR)_NIST610 average</t>
  </si>
  <si>
    <t>Mg25(MR)_NIST610 average</t>
  </si>
  <si>
    <t>Al27(MR)_NIST610 average</t>
  </si>
  <si>
    <t>Si29(MR)_NIST610 average</t>
  </si>
  <si>
    <t>P31(MR)_NIST610 average</t>
  </si>
  <si>
    <t>S32(MR)_NIST610 average</t>
  </si>
  <si>
    <t>Cl35(MR)CPS only_NIST610 average</t>
  </si>
  <si>
    <t>K39(MR)_NIST610 average</t>
  </si>
  <si>
    <t>Ti47(MR)_NIST610 average</t>
  </si>
  <si>
    <t>V51(MR)_NIST610 average</t>
  </si>
  <si>
    <t>Mn55(MR)_NIST610 average</t>
  </si>
  <si>
    <t>Fe56(MR)_NIST610 average</t>
  </si>
  <si>
    <t>Ni60(MR)_NIST610 average</t>
  </si>
  <si>
    <t>Sr88(MR)_NIST610 average</t>
  </si>
  <si>
    <t>Cd111(MR)_NIST610 average</t>
  </si>
  <si>
    <t>Ba138(MR)_NIST610 average</t>
  </si>
  <si>
    <t>Nd146(MR)_NIST610 average</t>
  </si>
  <si>
    <t>Pb208(MR)_NIST610 average</t>
  </si>
  <si>
    <t>U238(MR)_NIST610 average</t>
  </si>
  <si>
    <t>Ca cps</t>
  </si>
  <si>
    <t>B11(MR)_NIST610 2SD</t>
  </si>
  <si>
    <t>F19(MR)CPS only_NIST610 2SD</t>
  </si>
  <si>
    <t>Na23(MR)_NIST610 2SD</t>
  </si>
  <si>
    <t>Mg24(MR)_NIST610 2SD</t>
  </si>
  <si>
    <t>Mg25(MR)_NIST610 2SD</t>
  </si>
  <si>
    <t>Al27(MR)_NIST610 2SD</t>
  </si>
  <si>
    <t>Si29(MR)_NIST610 2SD</t>
  </si>
  <si>
    <t>P31(MR)_NIST610 2SD</t>
  </si>
  <si>
    <t>S32(MR)_NIST610 2SD</t>
  </si>
  <si>
    <t>Cl35(MR)CPS only_NIST610 2SD</t>
  </si>
  <si>
    <t>K39(MR)_NIST610 2SD</t>
  </si>
  <si>
    <t>Ti47(MR)_NIST610 2SD</t>
  </si>
  <si>
    <t>V51(MR)_NIST610 2SD</t>
  </si>
  <si>
    <t>Mn55(MR)_NIST610 2SD</t>
  </si>
  <si>
    <t>Fe56(MR)_NIST610 2SD</t>
  </si>
  <si>
    <t>Ni60(MR)_NIST610 2SD</t>
  </si>
  <si>
    <t>Sr88(MR)_NIST610 2SD</t>
  </si>
  <si>
    <t>Cd111(MR)_NIST610 2SD</t>
  </si>
  <si>
    <t>Ba138(MR)_NIST610 2SD</t>
  </si>
  <si>
    <t>Nd146(MR)_NIST610 2SD</t>
  </si>
  <si>
    <t>Pb208(MR)_NIST610 2SD</t>
  </si>
  <si>
    <t>U238(MR)_NIST610 2SD</t>
  </si>
  <si>
    <t>Ca cps 2SD</t>
  </si>
  <si>
    <t>B11(MR)_NIST610 2SE</t>
  </si>
  <si>
    <t>F19(MR)CPS only_NIST610 2SE</t>
  </si>
  <si>
    <t>Na23(MR)_NIST610 2SE</t>
  </si>
  <si>
    <t>Mg24(MR)_NIST610 2SE</t>
  </si>
  <si>
    <t>Mg25(MR)_NIST610 2SE</t>
  </si>
  <si>
    <t>Al27(MR)_NIST610 2SE</t>
  </si>
  <si>
    <t>Si29(MR)_NIST610 2SE</t>
  </si>
  <si>
    <t>P31(MR)_NIST610 2SE</t>
  </si>
  <si>
    <t>S32(MR)_NIST610 2SE</t>
  </si>
  <si>
    <t>Cl35(MR)CPS only_NIST610 2SE</t>
  </si>
  <si>
    <t>K39(MR)_NIST610 2SE</t>
  </si>
  <si>
    <t>Ti47(MR)_NIST610 2SE</t>
  </si>
  <si>
    <t>V51(MR)_NIST610 2SE</t>
  </si>
  <si>
    <t>Mn55(MR)_NIST610 2SE</t>
  </si>
  <si>
    <t>Fe56(MR)_NIST610 2SE</t>
  </si>
  <si>
    <t>Ni60(MR)_NIST610 2SE</t>
  </si>
  <si>
    <t>Sr88(MR)_NIST610 2SE</t>
  </si>
  <si>
    <t>Cd111(MR)_NIST610 2SE</t>
  </si>
  <si>
    <t>Ba138(MR)_NIST610 2SE</t>
  </si>
  <si>
    <t>Nd146(MR)_NIST610 2SE</t>
  </si>
  <si>
    <t>Pb208(MR)_NIST610 2SE</t>
  </si>
  <si>
    <t>U238(MR)_NIST610 2SE</t>
  </si>
  <si>
    <t>Ca cps 2SE</t>
  </si>
  <si>
    <t>B11(MR)_NIST612 average</t>
  </si>
  <si>
    <t>F19(MR)CPS only_NIST612 average</t>
  </si>
  <si>
    <t>Na23(MR)_NIST612 average</t>
  </si>
  <si>
    <t>Mg24(MR)_NIST612 average</t>
  </si>
  <si>
    <t>Mg25(MR)_NIST612 average</t>
  </si>
  <si>
    <t>Al27(MR)_NIST612 average</t>
  </si>
  <si>
    <t>Si29(MR)_NIST612 average</t>
  </si>
  <si>
    <t>P31(MR)_NIST612 average</t>
  </si>
  <si>
    <t>S32(MR)_NIST612 average</t>
  </si>
  <si>
    <t>Cl35(MR)CPS only_NIST612 average</t>
  </si>
  <si>
    <t>K39(MR)_NIST612 average</t>
  </si>
  <si>
    <t>Ti47(MR)_NIST612 average</t>
  </si>
  <si>
    <t>V51(MR)_NIST612 average</t>
  </si>
  <si>
    <t>Mn55(MR)_NIST612 average</t>
  </si>
  <si>
    <t>Fe56(MR)_NIST612 average</t>
  </si>
  <si>
    <t>Ni60(MR)_NIST612 average</t>
  </si>
  <si>
    <t>Sr88(MR)_NIST612 average</t>
  </si>
  <si>
    <t>Cd111(MR)_NIST612 average</t>
  </si>
  <si>
    <t>Ba138(MR)_NIST612 average</t>
  </si>
  <si>
    <t>Nd146(MR)_NIST612 average</t>
  </si>
  <si>
    <t>Pb208(MR)_NIST612 average</t>
  </si>
  <si>
    <t>U238(MR)_NIST612 average</t>
  </si>
  <si>
    <t>B11(MR)_NIST612 2SD</t>
  </si>
  <si>
    <t>F19(MR)CPS only_NIST612 2SD</t>
  </si>
  <si>
    <t>Na23(MR)_NIST612 2SD</t>
  </si>
  <si>
    <t>Mg24(MR)_NIST612 2SD</t>
  </si>
  <si>
    <t>Mg25(MR)_NIST612 2SD</t>
  </si>
  <si>
    <t>Al27(MR)_NIST612 2SD</t>
  </si>
  <si>
    <t>Si29(MR)_NIST612 2SD</t>
  </si>
  <si>
    <t>P31(MR)_NIST612 2SD</t>
  </si>
  <si>
    <t>S32(MR)_NIST612 2SD</t>
  </si>
  <si>
    <t>Cl35(MR)CPS only_NIST612 2SD</t>
  </si>
  <si>
    <t>K39(MR)_NIST612 2SD</t>
  </si>
  <si>
    <t>Ti47(MR)_NIST612 2SD</t>
  </si>
  <si>
    <t>V51(MR)_NIST612 2SD</t>
  </si>
  <si>
    <t>Mn55(MR)_NIST612 2SD</t>
  </si>
  <si>
    <t>Fe56(MR)_NIST612 2SD</t>
  </si>
  <si>
    <t>Ni60(MR)_NIST612 2SD</t>
  </si>
  <si>
    <t>Sr88(MR)_NIST612 2SD</t>
  </si>
  <si>
    <t>Cd111(MR)_NIST612 2SD</t>
  </si>
  <si>
    <t>Ba138(MR)_NIST612 2SD</t>
  </si>
  <si>
    <t>Nd146(MR)_NIST612 2SD</t>
  </si>
  <si>
    <t>Pb208(MR)_NIST612 2SD</t>
  </si>
  <si>
    <t>U238(MR)_NIST612 2SD</t>
  </si>
  <si>
    <t>B11(MR)_NIST612 2SE</t>
  </si>
  <si>
    <t>F19(MR)CPS only_NIST612 2SE</t>
  </si>
  <si>
    <t>Na23(MR)_NIST612 2SE</t>
  </si>
  <si>
    <t>Mg24(MR)_NIST612 2SE</t>
  </si>
  <si>
    <t>Mg25(MR)_NIST612 2SE</t>
  </si>
  <si>
    <t>Al27(MR)_NIST612 2SE</t>
  </si>
  <si>
    <t>Si29(MR)_NIST612 2SE</t>
  </si>
  <si>
    <t>P31(MR)_NIST612 2SE</t>
  </si>
  <si>
    <t>S32(MR)_NIST612 2SE</t>
  </si>
  <si>
    <t>Cl35(MR)CPS only_NIST612 2SE</t>
  </si>
  <si>
    <t>K39(MR)_NIST612 2SE</t>
  </si>
  <si>
    <t>Ti47(MR)_NIST612 2SE</t>
  </si>
  <si>
    <t>V51(MR)_NIST612 2SE</t>
  </si>
  <si>
    <t>Mn55(MR)_NIST612 2SE</t>
  </si>
  <si>
    <t>Fe56(MR)_NIST612 2SE</t>
  </si>
  <si>
    <t>Ni60(MR)_NIST612 2SE</t>
  </si>
  <si>
    <t>Sr88(MR)_NIST612 2SE</t>
  </si>
  <si>
    <t>Cd111(MR)_NIST612 2SE</t>
  </si>
  <si>
    <t>Ba138(MR)_NIST612 2SE</t>
  </si>
  <si>
    <t>Nd146(MR)_NIST612 2SE</t>
  </si>
  <si>
    <t>Pb208(MR)_NIST612 2SE</t>
  </si>
  <si>
    <t>U238(MR)_NIST612 2SE</t>
  </si>
  <si>
    <t>LOD</t>
  </si>
  <si>
    <t>CaCO3 (wt%)</t>
  </si>
  <si>
    <t>Mg/Ca (mmol/mol)</t>
  </si>
  <si>
    <t>Sr/Ca (mmol/mol)</t>
  </si>
  <si>
    <t>Na/Ca (mmol/mol)</t>
  </si>
  <si>
    <t>Mn/Ca (mmol/mol)</t>
  </si>
  <si>
    <t>Fe/Ca (mmol/mol)</t>
  </si>
  <si>
    <t>S/Ca (mmol/mol)</t>
  </si>
  <si>
    <t>P/Ca (mmol/mol)</t>
  </si>
  <si>
    <t>Al/Ca (mmol/mol)</t>
  </si>
  <si>
    <t>Rb/Ca (mmol/mol)</t>
  </si>
  <si>
    <t>mlv gl 57, 97</t>
  </si>
  <si>
    <t>comments</t>
  </si>
  <si>
    <t>white, cemented part</t>
  </si>
  <si>
    <t>bulk</t>
  </si>
  <si>
    <t>grey, speckled hard part</t>
  </si>
  <si>
    <t>cemented middle part</t>
  </si>
  <si>
    <t>PXRD mineralogy</t>
  </si>
  <si>
    <t>Calcite, minor quartz</t>
  </si>
  <si>
    <t>calcite, Mg-calcite, Qz, gypsum, halite</t>
  </si>
  <si>
    <t>CaCO3, Mg-calcite, Qz</t>
  </si>
  <si>
    <t>Calcite, halite, Qz</t>
  </si>
  <si>
    <t>Calcite, Qz, rhodochrosite</t>
  </si>
  <si>
    <t>Calcite, Mg-calcite, Qz</t>
  </si>
  <si>
    <t>Calcite</t>
  </si>
  <si>
    <t>Caclite, minor Qz + halite</t>
  </si>
  <si>
    <t>Site</t>
  </si>
  <si>
    <t>Hole</t>
  </si>
  <si>
    <t>Core</t>
  </si>
  <si>
    <t>Type</t>
  </si>
  <si>
    <t>Sect</t>
  </si>
  <si>
    <t>Recovered length (m)</t>
  </si>
  <si>
    <t>Curated length (m)</t>
  </si>
  <si>
    <t>Top depth CSF-A (m)</t>
  </si>
  <si>
    <t>Bottom depth CSF-A (m)</t>
  </si>
  <si>
    <t>Top depth CSF-B (m)</t>
  </si>
  <si>
    <t>Bottom depth CSF-B (m)</t>
  </si>
  <si>
    <t>Thickness</t>
  </si>
  <si>
    <t>Ash thickness per section</t>
  </si>
  <si>
    <t>Thickness of section</t>
  </si>
  <si>
    <t>ash cm/m</t>
  </si>
  <si>
    <t>CC</t>
  </si>
  <si>
    <t>H</t>
  </si>
  <si>
    <t>Oxide</t>
  </si>
  <si>
    <t>Sample</t>
  </si>
  <si>
    <t>SiO2</t>
  </si>
  <si>
    <t>TiO2</t>
  </si>
  <si>
    <t>Al2O3</t>
  </si>
  <si>
    <t>FeO</t>
  </si>
  <si>
    <t>MnO</t>
  </si>
  <si>
    <t>MgO</t>
  </si>
  <si>
    <t>CaO</t>
  </si>
  <si>
    <t>Na2O</t>
  </si>
  <si>
    <t>K2O</t>
  </si>
  <si>
    <t>Cr2O3</t>
  </si>
  <si>
    <t>SO3</t>
  </si>
  <si>
    <t>Cl</t>
  </si>
  <si>
    <t>Cl ppm</t>
  </si>
  <si>
    <t>S ppm</t>
  </si>
  <si>
    <t>Total</t>
  </si>
  <si>
    <t xml:space="preserve">48 / 1 . </t>
  </si>
  <si>
    <t xml:space="preserve">51 / 1 . </t>
  </si>
  <si>
    <t>Mean</t>
  </si>
  <si>
    <t>Median</t>
  </si>
  <si>
    <t>Pos error</t>
  </si>
  <si>
    <t>Neg error</t>
  </si>
  <si>
    <t xml:space="preserve">1 / 1 . </t>
  </si>
  <si>
    <t xml:space="preserve">3 / 1 . </t>
  </si>
  <si>
    <t xml:space="preserve">4 / 1 . </t>
  </si>
  <si>
    <t xml:space="preserve">5 / 1 . </t>
  </si>
  <si>
    <t xml:space="preserve">6 / 1 . </t>
  </si>
  <si>
    <t xml:space="preserve">7 / 1 . </t>
  </si>
  <si>
    <t xml:space="preserve">8 / 1 . </t>
  </si>
  <si>
    <t xml:space="preserve">9 / 1 . </t>
  </si>
  <si>
    <t xml:space="preserve">10 / 1 . </t>
  </si>
  <si>
    <t xml:space="preserve">11 / 1 . </t>
  </si>
  <si>
    <t xml:space="preserve">12 / 1 . </t>
  </si>
  <si>
    <t xml:space="preserve">13 / 1 . </t>
  </si>
  <si>
    <t xml:space="preserve">14 / 1 . </t>
  </si>
  <si>
    <t xml:space="preserve">15 / 1 . </t>
  </si>
  <si>
    <t xml:space="preserve">16 / 1 . </t>
  </si>
  <si>
    <t xml:space="preserve">77 / 1 . </t>
  </si>
  <si>
    <t>67C_5X_113-115</t>
  </si>
  <si>
    <t xml:space="preserve">78 / 1 . </t>
  </si>
  <si>
    <t xml:space="preserve">79 / 1 . </t>
  </si>
  <si>
    <t xml:space="preserve">80 / 1 . </t>
  </si>
  <si>
    <t xml:space="preserve">81 / 1 . </t>
  </si>
  <si>
    <t xml:space="preserve">82 / 1 . </t>
  </si>
  <si>
    <t xml:space="preserve">83 / 1 . </t>
  </si>
  <si>
    <t xml:space="preserve">84 / 1 . </t>
  </si>
  <si>
    <t xml:space="preserve">85 / 1 . </t>
  </si>
  <si>
    <t xml:space="preserve">86 / 1 . </t>
  </si>
  <si>
    <t xml:space="preserve">87 / 1 . </t>
  </si>
  <si>
    <t xml:space="preserve">88 / 1 . </t>
  </si>
  <si>
    <t xml:space="preserve">89 / 1 . </t>
  </si>
  <si>
    <t xml:space="preserve">90 / 1 . </t>
  </si>
  <si>
    <t xml:space="preserve">91 / 1 . </t>
  </si>
  <si>
    <t xml:space="preserve">92 / 1 . </t>
  </si>
  <si>
    <t xml:space="preserve">61 / 1 . </t>
  </si>
  <si>
    <t>67C_5X_113-115_ab500</t>
  </si>
  <si>
    <t xml:space="preserve">62 / 1 . </t>
  </si>
  <si>
    <t xml:space="preserve">63 / 1 . </t>
  </si>
  <si>
    <t xml:space="preserve">64 / 1 . </t>
  </si>
  <si>
    <t xml:space="preserve">65 / 1 . </t>
  </si>
  <si>
    <t xml:space="preserve">66 / 1 . </t>
  </si>
  <si>
    <t xml:space="preserve">67 / 1 . </t>
  </si>
  <si>
    <t xml:space="preserve">68 / 1 . </t>
  </si>
  <si>
    <t xml:space="preserve">69 / 1 . </t>
  </si>
  <si>
    <t>67C_9X_38-40</t>
  </si>
  <si>
    <t xml:space="preserve">70 / 1 . </t>
  </si>
  <si>
    <t xml:space="preserve">71 / 1 . </t>
  </si>
  <si>
    <t xml:space="preserve">73 / 1 . </t>
  </si>
  <si>
    <t xml:space="preserve">74 / 1 . </t>
  </si>
  <si>
    <t xml:space="preserve">75 / 1 . </t>
  </si>
  <si>
    <t xml:space="preserve">76 / 1 . </t>
  </si>
  <si>
    <t>67C_11X_45-46</t>
  </si>
  <si>
    <t xml:space="preserve">2 / 1 . </t>
  </si>
  <si>
    <t xml:space="preserve">57 / 1 . </t>
  </si>
  <si>
    <t xml:space="preserve">58 / 1 . </t>
  </si>
  <si>
    <t xml:space="preserve">59 / 1 . </t>
  </si>
  <si>
    <t xml:space="preserve">60 / 1 . </t>
  </si>
  <si>
    <t xml:space="preserve">17 / 1 . </t>
  </si>
  <si>
    <t>68A_11X_10-14</t>
  </si>
  <si>
    <t xml:space="preserve">18 / 1 . </t>
  </si>
  <si>
    <t xml:space="preserve">19 / 1 . </t>
  </si>
  <si>
    <t xml:space="preserve">21 / 1 . </t>
  </si>
  <si>
    <t xml:space="preserve">22 / 1 . </t>
  </si>
  <si>
    <t xml:space="preserve">23 / 1 . </t>
  </si>
  <si>
    <t xml:space="preserve">24 / 1 . </t>
  </si>
  <si>
    <t xml:space="preserve">25 / 1 . </t>
  </si>
  <si>
    <t xml:space="preserve">26 / 1 . </t>
  </si>
  <si>
    <t xml:space="preserve">27 / 1 . </t>
  </si>
  <si>
    <t xml:space="preserve">28 / 1 . </t>
  </si>
  <si>
    <t xml:space="preserve">29 / 1 . </t>
  </si>
  <si>
    <t xml:space="preserve">30 / 1 . </t>
  </si>
  <si>
    <t xml:space="preserve">31 / 1 . </t>
  </si>
  <si>
    <t>68A_14X_99-100</t>
  </si>
  <si>
    <t xml:space="preserve">32 / 1 . </t>
  </si>
  <si>
    <t xml:space="preserve">33 / 1 . </t>
  </si>
  <si>
    <t xml:space="preserve">34 / 1 . </t>
  </si>
  <si>
    <t xml:space="preserve">35 / 1 . </t>
  </si>
  <si>
    <t xml:space="preserve">36 / 1 . </t>
  </si>
  <si>
    <t xml:space="preserve">37 / 1 . </t>
  </si>
  <si>
    <t xml:space="preserve">38 / 1 . </t>
  </si>
  <si>
    <t xml:space="preserve">39 / 1 . </t>
  </si>
  <si>
    <t xml:space="preserve">40 / 1 . </t>
  </si>
  <si>
    <t xml:space="preserve">41 / 1 . </t>
  </si>
  <si>
    <t xml:space="preserve">42 / 1 . </t>
  </si>
  <si>
    <t xml:space="preserve">43 / 1 . </t>
  </si>
  <si>
    <t xml:space="preserve">44 / 1 . </t>
  </si>
  <si>
    <t xml:space="preserve">45 / 1 . </t>
  </si>
  <si>
    <t xml:space="preserve">46 / 1 . </t>
  </si>
  <si>
    <t>68A_14X_99-100_ab500</t>
  </si>
  <si>
    <t xml:space="preserve">47 / 1 . </t>
  </si>
  <si>
    <t xml:space="preserve">49 / 1 . </t>
  </si>
  <si>
    <t xml:space="preserve">50 / 1 . </t>
  </si>
  <si>
    <t xml:space="preserve">52 / 1 . </t>
  </si>
  <si>
    <t xml:space="preserve">53 / 1 . </t>
  </si>
  <si>
    <t xml:space="preserve">20 / 1 . </t>
  </si>
  <si>
    <t xml:space="preserve">54 / 1 . </t>
  </si>
  <si>
    <t xml:space="preserve">55 / 1 . </t>
  </si>
  <si>
    <t xml:space="preserve">56 / 1 . </t>
  </si>
  <si>
    <t>69A_23R_20-22</t>
  </si>
  <si>
    <t>69A_25R_13-15</t>
  </si>
  <si>
    <t>69A_28R_74-76</t>
  </si>
  <si>
    <t>THIS STUDY</t>
  </si>
  <si>
    <t>Ca (wt%)</t>
  </si>
  <si>
    <t xml:space="preserve"> Alkalinity</t>
  </si>
  <si>
    <t xml:space="preserve">        B</t>
  </si>
  <si>
    <t xml:space="preserve">       Ba</t>
  </si>
  <si>
    <t xml:space="preserve">    Br</t>
  </si>
  <si>
    <t xml:space="preserve">    Ca</t>
  </si>
  <si>
    <t xml:space="preserve">      Cl</t>
  </si>
  <si>
    <t xml:space="preserve">       Fe</t>
  </si>
  <si>
    <t xml:space="preserve">     K</t>
  </si>
  <si>
    <t xml:space="preserve">       Li</t>
  </si>
  <si>
    <t xml:space="preserve">    Mg</t>
  </si>
  <si>
    <t xml:space="preserve">       Mn</t>
  </si>
  <si>
    <t xml:space="preserve">       N(-3)</t>
  </si>
  <si>
    <t xml:space="preserve">     Na</t>
  </si>
  <si>
    <t xml:space="preserve">        P</t>
  </si>
  <si>
    <t xml:space="preserve">    pH</t>
  </si>
  <si>
    <t xml:space="preserve">     S</t>
  </si>
  <si>
    <t xml:space="preserve">       Si</t>
  </si>
  <si>
    <t xml:space="preserve">       Sr</t>
  </si>
  <si>
    <t>Pressure</t>
  </si>
  <si>
    <t xml:space="preserve">   meq/kgw</t>
  </si>
  <si>
    <t xml:space="preserve"> uMol/kgw</t>
  </si>
  <si>
    <t xml:space="preserve">      </t>
  </si>
  <si>
    <t xml:space="preserve">        </t>
  </si>
  <si>
    <t xml:space="preserve">    uMol/kgw</t>
  </si>
  <si>
    <t xml:space="preserve">       </t>
  </si>
  <si>
    <t xml:space="preserve">         </t>
  </si>
  <si>
    <t>VOLUME</t>
  </si>
  <si>
    <t>depth</t>
  </si>
  <si>
    <t>δ13C         (‰ vs. VPDB)</t>
  </si>
  <si>
    <t>x</t>
  </si>
  <si>
    <t>U1570</t>
  </si>
  <si>
    <t>D</t>
  </si>
  <si>
    <t xml:space="preserve"> </t>
  </si>
  <si>
    <t>396</t>
  </si>
  <si>
    <t>1570</t>
  </si>
  <si>
    <t>12</t>
  </si>
  <si>
    <t>2</t>
  </si>
  <si>
    <t>no</t>
  </si>
  <si>
    <t>32</t>
  </si>
  <si>
    <t>33</t>
  </si>
  <si>
    <t>5</t>
  </si>
  <si>
    <t>92.2</t>
  </si>
  <si>
    <t>52</t>
  </si>
  <si>
    <t>53</t>
  </si>
  <si>
    <t>92.4</t>
  </si>
  <si>
    <t>13</t>
  </si>
  <si>
    <t>1</t>
  </si>
  <si>
    <t>19</t>
  </si>
  <si>
    <t>21</t>
  </si>
  <si>
    <t>95.89</t>
  </si>
  <si>
    <t>W</t>
  </si>
  <si>
    <t>16</t>
  </si>
  <si>
    <t>57</t>
  </si>
  <si>
    <t>58</t>
  </si>
  <si>
    <t>111.4</t>
  </si>
  <si>
    <t>137</t>
  </si>
  <si>
    <t>138</t>
  </si>
  <si>
    <t>112.2</t>
  </si>
  <si>
    <t>3</t>
  </si>
  <si>
    <t>8</t>
  </si>
  <si>
    <t>9</t>
  </si>
  <si>
    <t>112.4</t>
  </si>
  <si>
    <t>46</t>
  </si>
  <si>
    <t>47</t>
  </si>
  <si>
    <t>112.78</t>
  </si>
  <si>
    <t>4</t>
  </si>
  <si>
    <t>yes</t>
  </si>
  <si>
    <t>113</t>
  </si>
  <si>
    <t>17</t>
  </si>
  <si>
    <t>0</t>
  </si>
  <si>
    <t>115.2</t>
  </si>
  <si>
    <t>60</t>
  </si>
  <si>
    <t>61</t>
  </si>
  <si>
    <t>115.8</t>
  </si>
  <si>
    <t>80</t>
  </si>
  <si>
    <t>81</t>
  </si>
  <si>
    <t>116</t>
  </si>
  <si>
    <t>39</t>
  </si>
  <si>
    <t>40</t>
  </si>
  <si>
    <t>117</t>
  </si>
  <si>
    <t>79</t>
  </si>
  <si>
    <t>117.4</t>
  </si>
  <si>
    <t>6</t>
  </si>
  <si>
    <t>117.8</t>
  </si>
  <si>
    <t>45</t>
  </si>
  <si>
    <t>118.2</t>
  </si>
  <si>
    <t>18</t>
  </si>
  <si>
    <t>10</t>
  </si>
  <si>
    <t>118.54</t>
  </si>
  <si>
    <t>30</t>
  </si>
  <si>
    <t>31</t>
  </si>
  <si>
    <t>120.4</t>
  </si>
  <si>
    <t>70</t>
  </si>
  <si>
    <t>71</t>
  </si>
  <si>
    <t>120.8</t>
  </si>
  <si>
    <t>7</t>
  </si>
  <si>
    <t>121.57</t>
  </si>
  <si>
    <t>122.2</t>
  </si>
  <si>
    <t>123</t>
  </si>
  <si>
    <t>41</t>
  </si>
  <si>
    <t>42</t>
  </si>
  <si>
    <t>123.41</t>
  </si>
  <si>
    <t>123.78</t>
  </si>
  <si>
    <t>11</t>
  </si>
  <si>
    <t>125</t>
  </si>
  <si>
    <t>90</t>
  </si>
  <si>
    <t>91</t>
  </si>
  <si>
    <t>125.8</t>
  </si>
  <si>
    <t>22</t>
  </si>
  <si>
    <t>23</t>
  </si>
  <si>
    <t>126.55</t>
  </si>
  <si>
    <t>67</t>
  </si>
  <si>
    <t>68</t>
  </si>
  <si>
    <t>127</t>
  </si>
  <si>
    <t>127.4</t>
  </si>
  <si>
    <t>43</t>
  </si>
  <si>
    <t>127.81</t>
  </si>
  <si>
    <t>127.97</t>
  </si>
  <si>
    <t>20</t>
  </si>
  <si>
    <t>130</t>
  </si>
  <si>
    <t>130.4</t>
  </si>
  <si>
    <t>100</t>
  </si>
  <si>
    <t>101</t>
  </si>
  <si>
    <t>130.8</t>
  </si>
  <si>
    <t>121</t>
  </si>
  <si>
    <t>122</t>
  </si>
  <si>
    <t>131.01</t>
  </si>
  <si>
    <t>15</t>
  </si>
  <si>
    <t>131.22</t>
  </si>
  <si>
    <t>73</t>
  </si>
  <si>
    <t>74</t>
  </si>
  <si>
    <t>131.8</t>
  </si>
  <si>
    <t>14</t>
  </si>
  <si>
    <t>132</t>
  </si>
  <si>
    <t>54</t>
  </si>
  <si>
    <t>132.4</t>
  </si>
  <si>
    <t>132.57</t>
  </si>
  <si>
    <t>134.64</t>
  </si>
  <si>
    <t>134.8</t>
  </si>
  <si>
    <t>59</t>
  </si>
  <si>
    <t>135.19</t>
  </si>
  <si>
    <t>97</t>
  </si>
  <si>
    <t>98</t>
  </si>
  <si>
    <t>135.57</t>
  </si>
  <si>
    <t>135.81</t>
  </si>
  <si>
    <t>24</t>
  </si>
  <si>
    <t>136</t>
  </si>
  <si>
    <t>44</t>
  </si>
  <si>
    <t>136.2</t>
  </si>
  <si>
    <t>136.4</t>
  </si>
  <si>
    <t>139.4</t>
  </si>
  <si>
    <t>139.8</t>
  </si>
  <si>
    <t>140.4</t>
  </si>
  <si>
    <t>141</t>
  </si>
  <si>
    <t>141.57</t>
  </si>
  <si>
    <t>142.4</t>
  </si>
  <si>
    <t>83</t>
  </si>
  <si>
    <t>84</t>
  </si>
  <si>
    <t>143.2</t>
  </si>
  <si>
    <t>143.57</t>
  </si>
  <si>
    <t>25</t>
  </si>
  <si>
    <t>158.99</t>
  </si>
  <si>
    <t>U1569</t>
  </si>
  <si>
    <t>Clipt lab</t>
  </si>
  <si>
    <t>Hawaii</t>
  </si>
  <si>
    <t>1569</t>
  </si>
  <si>
    <t>65</t>
  </si>
  <si>
    <t>215.45</t>
  </si>
  <si>
    <t>215.5</t>
  </si>
  <si>
    <t>216</t>
  </si>
  <si>
    <t>55</t>
  </si>
  <si>
    <t>216.47</t>
  </si>
  <si>
    <t>216.95</t>
  </si>
  <si>
    <t>217.47</t>
  </si>
  <si>
    <t>37</t>
  </si>
  <si>
    <t>224.97</t>
  </si>
  <si>
    <t>87</t>
  </si>
  <si>
    <t>225.47</t>
  </si>
  <si>
    <t>225.95</t>
  </si>
  <si>
    <t>85</t>
  </si>
  <si>
    <t>226.47</t>
  </si>
  <si>
    <t>235</t>
  </si>
  <si>
    <t>235.47</t>
  </si>
  <si>
    <t>27</t>
  </si>
  <si>
    <t>254.47</t>
  </si>
  <si>
    <t>105</t>
  </si>
  <si>
    <t>254.95</t>
  </si>
  <si>
    <t>255.45</t>
  </si>
  <si>
    <t>255.95</t>
  </si>
  <si>
    <t>107</t>
  </si>
  <si>
    <t>256.47</t>
  </si>
  <si>
    <t>257.47</t>
  </si>
  <si>
    <t>28</t>
  </si>
  <si>
    <t>77</t>
  </si>
  <si>
    <t>264.47</t>
  </si>
  <si>
    <t>265.47</t>
  </si>
  <si>
    <t>266</t>
  </si>
  <si>
    <t>29</t>
  </si>
  <si>
    <t>273.97</t>
  </si>
  <si>
    <t>274.47</t>
  </si>
  <si>
    <t>283.47</t>
  </si>
  <si>
    <t>283.95</t>
  </si>
  <si>
    <t>110</t>
  </si>
  <si>
    <t>284.4</t>
  </si>
  <si>
    <t>293.57</t>
  </si>
  <si>
    <t>294</t>
  </si>
  <si>
    <t>298.03</t>
  </si>
  <si>
    <t>298.47</t>
  </si>
  <si>
    <t>95</t>
  </si>
  <si>
    <t>298.95</t>
  </si>
  <si>
    <t>299.93</t>
  </si>
  <si>
    <t>300.47</t>
  </si>
  <si>
    <t>303.03</t>
  </si>
  <si>
    <t>303.45</t>
  </si>
  <si>
    <t>34</t>
  </si>
  <si>
    <t>307.98</t>
  </si>
  <si>
    <t>308.47</t>
  </si>
  <si>
    <t>115</t>
  </si>
  <si>
    <t>308.95</t>
  </si>
  <si>
    <t>309.46</t>
  </si>
  <si>
    <t>309.97</t>
  </si>
  <si>
    <t>35</t>
  </si>
  <si>
    <t>312.94</t>
  </si>
  <si>
    <t>313.47</t>
  </si>
  <si>
    <t>124</t>
  </si>
  <si>
    <t>313.94</t>
  </si>
  <si>
    <t>26</t>
  </si>
  <si>
    <t>314.47</t>
  </si>
  <si>
    <t>314.95</t>
  </si>
  <si>
    <t>126</t>
  </si>
  <si>
    <t>315.47</t>
  </si>
  <si>
    <t>36</t>
  </si>
  <si>
    <t>322.56</t>
  </si>
  <si>
    <t>323.47</t>
  </si>
  <si>
    <t>324.05</t>
  </si>
  <si>
    <t>48</t>
  </si>
  <si>
    <t>324.47</t>
  </si>
  <si>
    <t>96</t>
  </si>
  <si>
    <t>324.95</t>
  </si>
  <si>
    <t>325.53</t>
  </si>
  <si>
    <t>326.05</t>
  </si>
  <si>
    <t>99</t>
  </si>
  <si>
    <t>326.47</t>
  </si>
  <si>
    <t>327.05</t>
  </si>
  <si>
    <t>327.47</t>
  </si>
  <si>
    <t>332.52</t>
  </si>
  <si>
    <t>332.95</t>
  </si>
  <si>
    <t>38</t>
  </si>
  <si>
    <t>342.47</t>
  </si>
  <si>
    <t>343.47</t>
  </si>
  <si>
    <t>343.91</t>
  </si>
  <si>
    <t>344.47</t>
  </si>
  <si>
    <t>344.98</t>
  </si>
  <si>
    <t>345.47</t>
  </si>
  <si>
    <t>345.95</t>
  </si>
  <si>
    <t>346.47</t>
  </si>
  <si>
    <t>347.04</t>
  </si>
  <si>
    <t>347.5</t>
  </si>
  <si>
    <t>352.47</t>
  </si>
  <si>
    <t>353.13</t>
  </si>
  <si>
    <t>353.5</t>
  </si>
  <si>
    <t>371.54</t>
  </si>
  <si>
    <t>371.95</t>
  </si>
  <si>
    <t>372.47</t>
  </si>
  <si>
    <t>EXP.</t>
  </si>
  <si>
    <t>MCD_TOP</t>
  </si>
  <si>
    <t>50</t>
  </si>
  <si>
    <t>89</t>
  </si>
  <si>
    <t>90.5</t>
  </si>
  <si>
    <t>91.5</t>
  </si>
  <si>
    <t>93.5</t>
  </si>
  <si>
    <t>94</t>
  </si>
  <si>
    <t>95.5</t>
  </si>
  <si>
    <t>99.5</t>
  </si>
  <si>
    <t>99.98</t>
  </si>
  <si>
    <t>139</t>
  </si>
  <si>
    <t>101.5</t>
  </si>
  <si>
    <t>92</t>
  </si>
  <si>
    <t>102</t>
  </si>
  <si>
    <t>103.5</t>
  </si>
  <si>
    <t>104</t>
  </si>
  <si>
    <t>104.98</t>
  </si>
  <si>
    <t>105.5</t>
  </si>
  <si>
    <t>106</t>
  </si>
  <si>
    <t>108</t>
  </si>
  <si>
    <t>108.5</t>
  </si>
  <si>
    <t>109.5</t>
  </si>
  <si>
    <t>119</t>
  </si>
  <si>
    <t>110.5</t>
  </si>
  <si>
    <t>113.5</t>
  </si>
  <si>
    <t>118</t>
  </si>
  <si>
    <t>118.5</t>
  </si>
  <si>
    <t>119.05</t>
  </si>
  <si>
    <t>111</t>
  </si>
  <si>
    <t>120.01</t>
  </si>
  <si>
    <t>128</t>
  </si>
  <si>
    <t>128.5</t>
  </si>
  <si>
    <t>64</t>
  </si>
  <si>
    <t>129</t>
  </si>
  <si>
    <t>132.5</t>
  </si>
  <si>
    <t>120</t>
  </si>
  <si>
    <t>133.5</t>
  </si>
  <si>
    <t>134</t>
  </si>
  <si>
    <t>72</t>
  </si>
  <si>
    <t>134.5</t>
  </si>
  <si>
    <t>137.5</t>
  </si>
  <si>
    <t>139.04</t>
  </si>
  <si>
    <t>139.52</t>
  </si>
  <si>
    <t>142</t>
  </si>
  <si>
    <t>143.5</t>
  </si>
  <si>
    <t>144.02</t>
  </si>
  <si>
    <t>158.55</t>
  </si>
  <si>
    <t>160.42</t>
  </si>
  <si>
    <t>170.11</t>
  </si>
  <si>
    <t>173.65</t>
  </si>
  <si>
    <t>177.77</t>
  </si>
  <si>
    <t>182.33</t>
  </si>
  <si>
    <t>188.53</t>
  </si>
  <si>
    <t>66</t>
  </si>
  <si>
    <t>191.36</t>
  </si>
  <si>
    <t>193.34</t>
  </si>
  <si>
    <t>198.5</t>
  </si>
  <si>
    <t>Exp</t>
  </si>
  <si>
    <t xml:space="preserve">Top offset </t>
  </si>
  <si>
    <t>Bottom offset</t>
  </si>
  <si>
    <t>Depth CSF-A (m)</t>
  </si>
  <si>
    <t>Depth CSF-B (m)</t>
  </si>
  <si>
    <t>wt% C</t>
  </si>
  <si>
    <r>
      <t>δ</t>
    </r>
    <r>
      <rPr>
        <vertAlign val="superscript"/>
        <sz val="12"/>
        <color theme="1"/>
        <rFont val="Calibri"/>
        <family val="2"/>
        <scheme val="minor"/>
      </rPr>
      <t>13</t>
    </r>
    <r>
      <rPr>
        <sz val="12"/>
        <color theme="1"/>
        <rFont val="Calibri"/>
        <family val="2"/>
        <scheme val="minor"/>
      </rPr>
      <t>C</t>
    </r>
    <r>
      <rPr>
        <vertAlign val="subscript"/>
        <sz val="12"/>
        <color theme="1"/>
        <rFont val="Calibri"/>
        <family val="2"/>
        <scheme val="minor"/>
      </rPr>
      <t>VPDB</t>
    </r>
    <r>
      <rPr>
        <sz val="12"/>
        <color theme="1"/>
        <rFont val="Calibri"/>
        <family val="2"/>
        <scheme val="minor"/>
      </rPr>
      <t xml:space="preserve"> (‰)</t>
    </r>
  </si>
  <si>
    <t>Author</t>
  </si>
  <si>
    <t>cm</t>
  </si>
  <si>
    <t>m</t>
  </si>
  <si>
    <t>mg</t>
  </si>
  <si>
    <t>U1568</t>
  </si>
  <si>
    <t>Berndt et al., 2023</t>
  </si>
  <si>
    <t>75</t>
  </si>
  <si>
    <t>76</t>
  </si>
  <si>
    <t>145</t>
  </si>
  <si>
    <t>146</t>
  </si>
  <si>
    <t>82</t>
  </si>
  <si>
    <t>147</t>
  </si>
  <si>
    <t>144</t>
  </si>
  <si>
    <t>Volcanic ash layer</t>
  </si>
  <si>
    <t>93</t>
  </si>
  <si>
    <t>143</t>
  </si>
  <si>
    <t>114</t>
  </si>
  <si>
    <t>A/W</t>
  </si>
  <si>
    <t>Top offset on section (cm)</t>
  </si>
  <si>
    <t>Bot offset on section (cm)</t>
  </si>
  <si>
    <t>U1567</t>
  </si>
  <si>
    <t>F</t>
  </si>
  <si>
    <t>ASH</t>
  </si>
  <si>
    <t>56</t>
  </si>
  <si>
    <t>196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</si>
</sst>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0.000"/>
    <numFmt numFmtId="166" formatCode="0.0000"/>
  </numFmts>
  <fonts count="29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1"/>
      <name val="Calibri"/>
      <family val="2"/>
    </font>
    <font>
      <sz val="11"/>
      <color rgb="FF002060"/>
      <name val="Calibri"/>
      <family val="2"/>
    </font>
    <font>
      <sz val="11"/>
      <color rgb="FF996633"/>
      <name val="Calibri"/>
      <family val="2"/>
    </font>
    <font>
      <sz val="11"/>
      <color theme="9" tint="-0.249977111117893"/>
      <name val="Calibri"/>
      <family val="2"/>
    </font>
    <font>
      <sz val="11"/>
      <color theme="4"/>
      <name val="Calibri"/>
      <family val="2"/>
    </font>
    <font>
      <sz val="11"/>
      <color theme="8"/>
      <name val="Calibri"/>
      <family val="2"/>
    </font>
    <font>
      <sz val="11"/>
      <color rgb="FFFF0000"/>
      <name val="Calibri"/>
      <family val="2"/>
    </font>
    <font>
      <sz val="11"/>
      <color theme="0"/>
      <name val="Calibri"/>
      <family val="2"/>
    </font>
    <font>
      <sz val="11"/>
      <color theme="7" tint="0.79998168889431442"/>
      <name val="Calibri"/>
      <family val="2"/>
    </font>
    <font>
      <b/>
      <sz val="11"/>
      <name val="Calibri"/>
      <family val="2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333333"/>
      <name val="Verdana"/>
      <family val="2"/>
    </font>
    <font>
      <sz val="9"/>
      <color rgb="FF333333"/>
      <name val="Verdana"/>
      <family val="2"/>
    </font>
    <font>
      <b/>
      <sz val="11"/>
      <color rgb="FF000000"/>
      <name val="Calibri"/>
      <family val="2"/>
    </font>
    <font>
      <b/>
      <sz val="11"/>
      <color theme="0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0070C0"/>
      <name val="Calibri"/>
      <family val="2"/>
      <scheme val="minor"/>
    </font>
    <font>
      <b/>
      <sz val="10"/>
      <name val="Arial"/>
      <family val="2"/>
    </font>
    <font>
      <b/>
      <i/>
      <sz val="11"/>
      <name val="Arial"/>
      <family val="2"/>
    </font>
    <font>
      <b/>
      <sz val="9"/>
      <color indexed="81"/>
      <name val="Tahoma"/>
      <family val="2"/>
    </font>
    <font>
      <sz val="12"/>
      <color theme="1"/>
      <name val="Calibri"/>
      <family val="2"/>
      <scheme val="minor"/>
    </font>
    <font>
      <vertAlign val="superscript"/>
      <sz val="12"/>
      <color theme="1"/>
      <name val="Calibri"/>
      <family val="2"/>
      <scheme val="minor"/>
    </font>
    <font>
      <vertAlign val="subscript"/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name val="Arial"/>
      <family val="2"/>
    </font>
  </fonts>
  <fills count="1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D3D3D3"/>
        <bgColor indexed="64"/>
      </patternFill>
    </fill>
    <fill>
      <patternFill patternType="solid">
        <fgColor rgb="FFEBE8EF"/>
        <bgColor indexed="64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4">
    <xf numFmtId="0" fontId="0" fillId="0" borderId="0"/>
    <xf numFmtId="0" fontId="17" fillId="13" borderId="11" applyNumberFormat="0" applyAlignment="0" applyProtection="0"/>
    <xf numFmtId="0" fontId="18" fillId="14" borderId="0" applyNumberFormat="0" applyBorder="0" applyAlignment="0" applyProtection="0"/>
    <xf numFmtId="0" fontId="19" fillId="15" borderId="0" applyNumberFormat="0" applyBorder="0" applyAlignment="0" applyProtection="0"/>
  </cellStyleXfs>
  <cellXfs count="115">
    <xf numFmtId="0" fontId="0" fillId="0" borderId="0" xfId="0"/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0" fillId="0" borderId="0" xfId="0" applyAlignment="1"/>
    <xf numFmtId="0" fontId="0" fillId="3" borderId="0" xfId="0" applyFill="1"/>
    <xf numFmtId="0" fontId="0" fillId="4" borderId="0" xfId="0" applyFill="1"/>
    <xf numFmtId="0" fontId="2" fillId="4" borderId="0" xfId="0" applyFont="1" applyFill="1"/>
    <xf numFmtId="0" fontId="3" fillId="5" borderId="0" xfId="0" applyFont="1" applyFill="1"/>
    <xf numFmtId="0" fontId="4" fillId="5" borderId="0" xfId="0" applyFont="1" applyFill="1"/>
    <xf numFmtId="0" fontId="4" fillId="4" borderId="0" xfId="0" applyFont="1" applyFill="1"/>
    <xf numFmtId="0" fontId="4" fillId="6" borderId="0" xfId="0" applyFont="1" applyFill="1"/>
    <xf numFmtId="0" fontId="4" fillId="7" borderId="0" xfId="0" applyFont="1" applyFill="1"/>
    <xf numFmtId="0" fontId="5" fillId="5" borderId="0" xfId="0" applyFont="1" applyFill="1"/>
    <xf numFmtId="0" fontId="5" fillId="4" borderId="0" xfId="0" applyFont="1" applyFill="1"/>
    <xf numFmtId="0" fontId="5" fillId="8" borderId="0" xfId="0" applyFont="1" applyFill="1"/>
    <xf numFmtId="0" fontId="6" fillId="9" borderId="0" xfId="0" applyFont="1" applyFill="1"/>
    <xf numFmtId="0" fontId="7" fillId="5" borderId="0" xfId="0" applyFont="1" applyFill="1"/>
    <xf numFmtId="0" fontId="8" fillId="9" borderId="0" xfId="0" applyFont="1" applyFill="1"/>
    <xf numFmtId="0" fontId="8" fillId="5" borderId="0" xfId="0" applyFont="1" applyFill="1"/>
    <xf numFmtId="0" fontId="9" fillId="8" borderId="0" xfId="0" applyFont="1" applyFill="1"/>
    <xf numFmtId="0" fontId="9" fillId="9" borderId="0" xfId="0" applyFont="1" applyFill="1"/>
    <xf numFmtId="0" fontId="9" fillId="7" borderId="0" xfId="0" applyFont="1" applyFill="1"/>
    <xf numFmtId="0" fontId="2" fillId="3" borderId="0" xfId="0" applyFont="1" applyFill="1"/>
    <xf numFmtId="0" fontId="10" fillId="6" borderId="0" xfId="0" applyFont="1" applyFill="1"/>
    <xf numFmtId="0" fontId="11" fillId="0" borderId="0" xfId="0" applyFont="1" applyAlignment="1">
      <alignment horizontal="center" wrapText="1"/>
    </xf>
    <xf numFmtId="0" fontId="2" fillId="0" borderId="0" xfId="0" applyFont="1"/>
    <xf numFmtId="0" fontId="12" fillId="0" borderId="0" xfId="0" applyFont="1" applyFill="1" applyBorder="1" applyAlignment="1">
      <alignment horizontal="center" textRotation="90"/>
    </xf>
    <xf numFmtId="0" fontId="12" fillId="0" borderId="0" xfId="0" applyFont="1"/>
    <xf numFmtId="0" fontId="11" fillId="2" borderId="0" xfId="0" applyFont="1" applyFill="1" applyAlignment="1">
      <alignment horizontal="center" wrapText="1"/>
    </xf>
    <xf numFmtId="0" fontId="12" fillId="3" borderId="0" xfId="0" applyFont="1" applyFill="1" applyBorder="1" applyAlignment="1">
      <alignment horizontal="center" wrapText="1"/>
    </xf>
    <xf numFmtId="0" fontId="14" fillId="11" borderId="6" xfId="0" applyFont="1" applyFill="1" applyBorder="1" applyAlignment="1">
      <alignment vertical="top" wrapText="1"/>
    </xf>
    <xf numFmtId="0" fontId="13" fillId="0" borderId="0" xfId="0" applyFont="1"/>
    <xf numFmtId="0" fontId="0" fillId="10" borderId="0" xfId="0" applyFill="1"/>
    <xf numFmtId="1" fontId="0" fillId="10" borderId="0" xfId="0" applyNumberFormat="1" applyFill="1"/>
    <xf numFmtId="0" fontId="12" fillId="0" borderId="0" xfId="0" applyFont="1" applyFill="1" applyBorder="1" applyAlignment="1">
      <alignment horizontal="right"/>
    </xf>
    <xf numFmtId="0" fontId="12" fillId="0" borderId="0" xfId="0" applyFont="1" applyFill="1" applyBorder="1" applyAlignment="1">
      <alignment horizontal="center" wrapText="1"/>
    </xf>
    <xf numFmtId="2" fontId="0" fillId="0" borderId="0" xfId="0" applyNumberFormat="1" applyFill="1" applyBorder="1" applyAlignment="1"/>
    <xf numFmtId="165" fontId="0" fillId="0" borderId="0" xfId="0" applyNumberFormat="1" applyFill="1" applyBorder="1" applyAlignment="1"/>
    <xf numFmtId="0" fontId="12" fillId="0" borderId="0" xfId="0" applyFont="1" applyFill="1" applyBorder="1" applyAlignment="1">
      <alignment vertical="center" wrapText="1"/>
    </xf>
    <xf numFmtId="164" fontId="12" fillId="0" borderId="0" xfId="0" applyNumberFormat="1" applyFont="1" applyFill="1" applyBorder="1"/>
    <xf numFmtId="0" fontId="12" fillId="0" borderId="0" xfId="0" applyFont="1" applyFill="1" applyBorder="1" applyAlignment="1">
      <alignment horizontal="left" vertical="center" wrapText="1"/>
    </xf>
    <xf numFmtId="2" fontId="12" fillId="0" borderId="0" xfId="0" applyNumberFormat="1" applyFont="1" applyFill="1" applyBorder="1"/>
    <xf numFmtId="165" fontId="12" fillId="0" borderId="0" xfId="0" applyNumberFormat="1" applyFont="1" applyFill="1" applyBorder="1"/>
    <xf numFmtId="164" fontId="0" fillId="0" borderId="0" xfId="0" applyNumberFormat="1" applyFont="1" applyFill="1" applyBorder="1" applyAlignment="1">
      <alignment horizontal="right"/>
    </xf>
    <xf numFmtId="0" fontId="12" fillId="3" borderId="0" xfId="0" applyFont="1" applyFill="1" applyBorder="1" applyAlignment="1">
      <alignment horizontal="right"/>
    </xf>
    <xf numFmtId="0" fontId="12" fillId="3" borderId="0" xfId="0" applyFont="1" applyFill="1" applyBorder="1" applyAlignment="1">
      <alignment horizontal="left"/>
    </xf>
    <xf numFmtId="2" fontId="0" fillId="3" borderId="0" xfId="0" applyNumberFormat="1" applyFill="1" applyBorder="1" applyAlignment="1"/>
    <xf numFmtId="165" fontId="0" fillId="3" borderId="0" xfId="0" applyNumberFormat="1" applyFill="1" applyBorder="1" applyAlignment="1"/>
    <xf numFmtId="0" fontId="12" fillId="3" borderId="0" xfId="0" applyFont="1" applyFill="1" applyBorder="1" applyAlignment="1">
      <alignment vertical="center" wrapText="1"/>
    </xf>
    <xf numFmtId="0" fontId="12" fillId="3" borderId="0" xfId="0" applyFont="1" applyFill="1" applyBorder="1" applyAlignment="1">
      <alignment horizontal="left" vertical="center" wrapText="1"/>
    </xf>
    <xf numFmtId="0" fontId="12" fillId="3" borderId="0" xfId="0" applyFont="1" applyFill="1" applyBorder="1" applyAlignment="1">
      <alignment wrapText="1"/>
    </xf>
    <xf numFmtId="164" fontId="12" fillId="3" borderId="0" xfId="0" applyNumberFormat="1" applyFont="1" applyFill="1" applyBorder="1" applyAlignment="1">
      <alignment horizontal="right"/>
    </xf>
    <xf numFmtId="0" fontId="0" fillId="3" borderId="0" xfId="0" applyFill="1" applyAlignment="1">
      <alignment horizontal="left" vertical="center" wrapText="1"/>
    </xf>
    <xf numFmtId="2" fontId="0" fillId="3" borderId="0" xfId="0" applyNumberFormat="1" applyFill="1" applyBorder="1"/>
    <xf numFmtId="165" fontId="0" fillId="3" borderId="0" xfId="0" applyNumberFormat="1" applyFill="1" applyBorder="1"/>
    <xf numFmtId="0" fontId="0" fillId="3" borderId="0" xfId="0" applyFill="1" applyBorder="1" applyAlignment="1">
      <alignment horizontal="left" vertical="center" wrapText="1"/>
    </xf>
    <xf numFmtId="0" fontId="0" fillId="3" borderId="0" xfId="0" applyFill="1" applyBorder="1" applyAlignment="1">
      <alignment horizontal="center" wrapText="1"/>
    </xf>
    <xf numFmtId="0" fontId="16" fillId="0" borderId="0" xfId="0" applyFont="1" applyFill="1" applyBorder="1"/>
    <xf numFmtId="2" fontId="16" fillId="0" borderId="0" xfId="0" applyNumberFormat="1" applyFont="1" applyFill="1" applyBorder="1"/>
    <xf numFmtId="0" fontId="16" fillId="0" borderId="0" xfId="0" applyFont="1" applyFill="1" applyBorder="1" applyAlignment="1">
      <alignment horizontal="center"/>
    </xf>
    <xf numFmtId="0" fontId="0" fillId="0" borderId="0" xfId="0" applyAlignment="1">
      <alignment horizontal="center" vertical="center" wrapText="1"/>
    </xf>
    <xf numFmtId="0" fontId="13" fillId="0" borderId="8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3" fillId="0" borderId="10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0" fontId="0" fillId="0" borderId="1" xfId="0" applyBorder="1"/>
    <xf numFmtId="0" fontId="0" fillId="0" borderId="0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17" fillId="13" borderId="11" xfId="1"/>
    <xf numFmtId="0" fontId="14" fillId="11" borderId="7" xfId="0" applyFont="1" applyFill="1" applyBorder="1" applyAlignment="1">
      <alignment vertical="top" wrapText="1"/>
    </xf>
    <xf numFmtId="0" fontId="14" fillId="11" borderId="0" xfId="0" applyFont="1" applyFill="1" applyBorder="1" applyAlignment="1">
      <alignment vertical="top" wrapText="1"/>
    </xf>
    <xf numFmtId="0" fontId="15" fillId="12" borderId="0" xfId="0" applyFont="1" applyFill="1" applyBorder="1" applyAlignment="1">
      <alignment vertical="top" wrapText="1"/>
    </xf>
    <xf numFmtId="0" fontId="15" fillId="0" borderId="0" xfId="0" applyFont="1" applyBorder="1" applyAlignment="1">
      <alignment vertical="top" wrapText="1"/>
    </xf>
    <xf numFmtId="0" fontId="0" fillId="0" borderId="0" xfId="0" applyAlignment="1">
      <alignment horizontal="right" wrapText="1"/>
    </xf>
    <xf numFmtId="2" fontId="0" fillId="0" borderId="0" xfId="0" applyNumberFormat="1" applyAlignment="1">
      <alignment horizontal="right" wrapText="1"/>
    </xf>
    <xf numFmtId="0" fontId="20" fillId="0" borderId="0" xfId="0" applyFont="1" applyAlignment="1">
      <alignment horizontal="right"/>
    </xf>
    <xf numFmtId="2" fontId="20" fillId="0" borderId="0" xfId="0" applyNumberFormat="1" applyFont="1" applyAlignment="1">
      <alignment horizontal="right"/>
    </xf>
    <xf numFmtId="0" fontId="0" fillId="0" borderId="0" xfId="0" applyAlignment="1">
      <alignment horizontal="right"/>
    </xf>
    <xf numFmtId="165" fontId="0" fillId="0" borderId="0" xfId="0" applyNumberFormat="1" applyAlignment="1">
      <alignment horizontal="right"/>
    </xf>
    <xf numFmtId="2" fontId="0" fillId="0" borderId="0" xfId="0" applyNumberFormat="1" applyAlignment="1">
      <alignment horizontal="right"/>
    </xf>
    <xf numFmtId="2" fontId="21" fillId="0" borderId="0" xfId="0" applyNumberFormat="1" applyFont="1" applyAlignment="1">
      <alignment horizontal="right"/>
    </xf>
    <xf numFmtId="166" fontId="20" fillId="0" borderId="0" xfId="0" applyNumberFormat="1" applyFont="1" applyAlignment="1">
      <alignment horizontal="right"/>
    </xf>
    <xf numFmtId="165" fontId="20" fillId="0" borderId="0" xfId="0" applyNumberFormat="1" applyFont="1" applyAlignment="1">
      <alignment horizontal="right"/>
    </xf>
    <xf numFmtId="166" fontId="22" fillId="0" borderId="0" xfId="0" applyNumberFormat="1" applyFont="1" applyAlignment="1">
      <alignment horizontal="right"/>
    </xf>
    <xf numFmtId="0" fontId="19" fillId="15" borderId="0" xfId="3" applyAlignment="1">
      <alignment horizontal="right"/>
    </xf>
    <xf numFmtId="0" fontId="20" fillId="14" borderId="0" xfId="2" applyFont="1" applyAlignment="1">
      <alignment horizontal="right"/>
    </xf>
    <xf numFmtId="0" fontId="0" fillId="0" borderId="12" xfId="0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2" fontId="24" fillId="0" borderId="0" xfId="0" applyNumberFormat="1" applyFont="1" applyAlignment="1">
      <alignment horizontal="right" vertical="center"/>
    </xf>
    <xf numFmtId="2" fontId="27" fillId="0" borderId="0" xfId="0" applyNumberFormat="1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3" xfId="0" applyBorder="1" applyAlignment="1">
      <alignment horizontal="right" vertical="center"/>
    </xf>
    <xf numFmtId="0" fontId="0" fillId="0" borderId="14" xfId="0" applyBorder="1" applyAlignment="1">
      <alignment horizontal="right" vertical="center"/>
    </xf>
    <xf numFmtId="2" fontId="13" fillId="0" borderId="13" xfId="0" applyNumberFormat="1" applyFont="1" applyBorder="1" applyAlignment="1">
      <alignment horizontal="right" vertical="center"/>
    </xf>
    <xf numFmtId="2" fontId="13" fillId="0" borderId="0" xfId="0" applyNumberFormat="1" applyFont="1" applyAlignment="1">
      <alignment horizontal="right" vertical="center"/>
    </xf>
    <xf numFmtId="0" fontId="0" fillId="0" borderId="15" xfId="0" applyBorder="1" applyAlignment="1">
      <alignment horizontal="right"/>
    </xf>
    <xf numFmtId="2" fontId="0" fillId="0" borderId="15" xfId="0" applyNumberFormat="1" applyBorder="1" applyAlignment="1">
      <alignment horizontal="right"/>
    </xf>
    <xf numFmtId="0" fontId="0" fillId="0" borderId="12" xfId="0" applyBorder="1" applyAlignment="1">
      <alignment horizontal="right"/>
    </xf>
    <xf numFmtId="0" fontId="18" fillId="14" borderId="0" xfId="2" applyAlignment="1">
      <alignment horizontal="right"/>
    </xf>
    <xf numFmtId="0" fontId="0" fillId="2" borderId="0" xfId="0" applyFill="1" applyAlignment="1">
      <alignment horizontal="right"/>
    </xf>
    <xf numFmtId="49" fontId="0" fillId="2" borderId="0" xfId="0" applyNumberFormat="1" applyFill="1" applyAlignment="1">
      <alignment horizontal="right"/>
    </xf>
    <xf numFmtId="0" fontId="0" fillId="3" borderId="0" xfId="0" applyFill="1" applyAlignment="1">
      <alignment horizontal="right"/>
    </xf>
    <xf numFmtId="165" fontId="28" fillId="2" borderId="0" xfId="0" applyNumberFormat="1" applyFont="1" applyFill="1" applyAlignment="1">
      <alignment horizontal="right"/>
    </xf>
    <xf numFmtId="164" fontId="28" fillId="2" borderId="0" xfId="0" applyNumberFormat="1" applyFont="1" applyFill="1" applyAlignment="1">
      <alignment horizontal="right"/>
    </xf>
    <xf numFmtId="49" fontId="13" fillId="0" borderId="0" xfId="0" applyNumberFormat="1" applyFont="1"/>
    <xf numFmtId="2" fontId="0" fillId="0" borderId="13" xfId="0" applyNumberFormat="1" applyBorder="1" applyAlignment="1">
      <alignment horizontal="right" vertical="center"/>
    </xf>
    <xf numFmtId="2" fontId="0" fillId="0" borderId="0" xfId="0" applyNumberFormat="1" applyAlignment="1">
      <alignment horizontal="right" vertical="center"/>
    </xf>
    <xf numFmtId="2" fontId="0" fillId="2" borderId="0" xfId="0" applyNumberFormat="1" applyFill="1" applyAlignment="1">
      <alignment horizontal="right"/>
    </xf>
    <xf numFmtId="49" fontId="0" fillId="0" borderId="0" xfId="0" applyNumberFormat="1" applyAlignment="1">
      <alignment horizontal="right"/>
    </xf>
    <xf numFmtId="49" fontId="13" fillId="0" borderId="0" xfId="0" applyNumberFormat="1" applyFont="1" applyAlignment="1">
      <alignment horizontal="right"/>
    </xf>
  </cellXfs>
  <cellStyles count="4">
    <cellStyle name="Bad" xfId="3" builtinId="27"/>
    <cellStyle name="Check Cell" xfId="1" builtinId="23"/>
    <cellStyle name="Good" xfId="2" builtinId="26"/>
    <cellStyle name="Normal" xfId="0" builtinId="0"/>
  </cellStyles>
  <dxfs count="2">
    <dxf>
      <font>
        <b val="0"/>
        <i/>
        <condense val="0"/>
        <extend val="0"/>
        <color rgb="FFFFFFFF"/>
      </font>
      <fill>
        <patternFill patternType="none">
          <fgColor rgb="FF000000"/>
          <bgColor rgb="FFFFFFFF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9966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Mg-Sr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1567C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8"/>
            <c:spPr>
              <a:solidFill>
                <a:schemeClr val="tx1">
                  <a:lumMod val="50000"/>
                  <a:lumOff val="50000"/>
                </a:schemeClr>
              </a:solidFill>
              <a:ln w="9525">
                <a:solidFill>
                  <a:schemeClr val="tx1">
                    <a:lumMod val="50000"/>
                    <a:lumOff val="50000"/>
                  </a:schemeClr>
                </a:solidFill>
              </a:ln>
              <a:effectLst/>
            </c:spPr>
          </c:marker>
          <c:xVal>
            <c:numRef>
              <c:f>icpoes!$O$2</c:f>
              <c:numCache>
                <c:formatCode>0.00</c:formatCode>
                <c:ptCount val="1"/>
                <c:pt idx="0">
                  <c:v>25.897157628187291</c:v>
                </c:pt>
              </c:numCache>
            </c:numRef>
          </c:xVal>
          <c:yVal>
            <c:numRef>
              <c:f>icpoes!$P$2</c:f>
              <c:numCache>
                <c:formatCode>0.000</c:formatCode>
                <c:ptCount val="1"/>
                <c:pt idx="0">
                  <c:v>1.4891713064931704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F89-42A2-A586-FFFAD26A353E}"/>
            </c:ext>
          </c:extLst>
        </c:ser>
        <c:ser>
          <c:idx val="1"/>
          <c:order val="1"/>
          <c:tx>
            <c:v>1568A_15X_4_55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8"/>
            <c:spPr>
              <a:solidFill>
                <a:schemeClr val="bg1">
                  <a:lumMod val="95000"/>
                </a:schemeClr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icpoes!$O$3</c:f>
              <c:numCache>
                <c:formatCode>0.00</c:formatCode>
                <c:ptCount val="1"/>
                <c:pt idx="0">
                  <c:v>37.416532830167476</c:v>
                </c:pt>
              </c:numCache>
            </c:numRef>
          </c:xVal>
          <c:yVal>
            <c:numRef>
              <c:f>icpoes!$P$3</c:f>
              <c:numCache>
                <c:formatCode>0.00</c:formatCode>
                <c:ptCount val="1"/>
                <c:pt idx="0">
                  <c:v>1.3726037922200343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FF89-42A2-A586-FFFAD26A353E}"/>
            </c:ext>
          </c:extLst>
        </c:ser>
        <c:ser>
          <c:idx val="2"/>
          <c:order val="2"/>
          <c:tx>
            <c:v>1569A outer, paler</c:v>
          </c:tx>
          <c:spPr>
            <a:ln w="25400" cap="rnd">
              <a:noFill/>
              <a:round/>
            </a:ln>
            <a:effectLst/>
          </c:spPr>
          <c:marker>
            <c:symbol val="triangle"/>
            <c:size val="8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icpoes!$O$4</c:f>
              <c:numCache>
                <c:formatCode>0.00</c:formatCode>
                <c:ptCount val="1"/>
                <c:pt idx="0">
                  <c:v>42.302179043209698</c:v>
                </c:pt>
              </c:numCache>
            </c:numRef>
          </c:xVal>
          <c:yVal>
            <c:numRef>
              <c:f>icpoes!$P$4</c:f>
              <c:numCache>
                <c:formatCode>0.00</c:formatCode>
                <c:ptCount val="1"/>
                <c:pt idx="0">
                  <c:v>1.2047789119348256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FF89-42A2-A586-FFFAD26A353E}"/>
            </c:ext>
          </c:extLst>
        </c:ser>
        <c:ser>
          <c:idx val="3"/>
          <c:order val="3"/>
          <c:tx>
            <c:v>1569A cem middle</c:v>
          </c:tx>
          <c:spPr>
            <a:ln w="25400" cap="rnd">
              <a:noFill/>
              <a:round/>
            </a:ln>
            <a:effectLst/>
          </c:spPr>
          <c:marker>
            <c:symbol val="triangle"/>
            <c:size val="8"/>
            <c:spPr>
              <a:solidFill>
                <a:schemeClr val="bg1">
                  <a:lumMod val="75000"/>
                </a:schemeClr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icpoes!$O$5</c:f>
              <c:numCache>
                <c:formatCode>0.00</c:formatCode>
                <c:ptCount val="1"/>
                <c:pt idx="0">
                  <c:v>51.538070159798856</c:v>
                </c:pt>
              </c:numCache>
            </c:numRef>
          </c:xVal>
          <c:yVal>
            <c:numRef>
              <c:f>icpoes!$P$5</c:f>
              <c:numCache>
                <c:formatCode>0.00</c:formatCode>
                <c:ptCount val="1"/>
                <c:pt idx="0">
                  <c:v>1.0693630858718977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FF89-42A2-A586-FFFAD26A353E}"/>
            </c:ext>
          </c:extLst>
        </c:ser>
        <c:ser>
          <c:idx val="4"/>
          <c:order val="4"/>
          <c:tx>
            <c:v>1570A_15R1_108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8"/>
            <c:spPr>
              <a:solidFill>
                <a:schemeClr val="tx1"/>
              </a:solidFill>
              <a:ln w="9525">
                <a:solidFill>
                  <a:schemeClr val="bg1">
                    <a:lumMod val="85000"/>
                  </a:schemeClr>
                </a:solidFill>
              </a:ln>
              <a:effectLst/>
            </c:spPr>
          </c:marker>
          <c:xVal>
            <c:numRef>
              <c:f>icpoes!$O$6</c:f>
              <c:numCache>
                <c:formatCode>0.00</c:formatCode>
                <c:ptCount val="1"/>
                <c:pt idx="0">
                  <c:v>19.924465900822817</c:v>
                </c:pt>
              </c:numCache>
            </c:numRef>
          </c:xVal>
          <c:yVal>
            <c:numRef>
              <c:f>icpoes!$P$6</c:f>
              <c:numCache>
                <c:formatCode>0.00</c:formatCode>
                <c:ptCount val="1"/>
                <c:pt idx="0">
                  <c:v>1.1882133022515318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FF89-42A2-A586-FFFAD26A353E}"/>
            </c:ext>
          </c:extLst>
        </c:ser>
        <c:ser>
          <c:idx val="5"/>
          <c:order val="5"/>
          <c:tx>
            <c:v>1570A_25R1 bulk</c:v>
          </c:tx>
          <c:spPr>
            <a:ln w="25400" cap="rnd">
              <a:noFill/>
              <a:round/>
            </a:ln>
            <a:effectLst/>
          </c:spPr>
          <c:marker>
            <c:symbol val="diamond"/>
            <c:size val="8"/>
            <c:spPr>
              <a:solidFill>
                <a:schemeClr val="accent4">
                  <a:lumMod val="75000"/>
                </a:schemeClr>
              </a:solidFill>
              <a:ln w="19050">
                <a:solidFill>
                  <a:schemeClr val="accent4">
                    <a:lumMod val="75000"/>
                  </a:schemeClr>
                </a:solidFill>
              </a:ln>
              <a:effectLst/>
            </c:spPr>
          </c:marker>
          <c:xVal>
            <c:numRef>
              <c:f>icpoes!$O$7</c:f>
              <c:numCache>
                <c:formatCode>0.00</c:formatCode>
                <c:ptCount val="1"/>
                <c:pt idx="0">
                  <c:v>50.676472799479136</c:v>
                </c:pt>
              </c:numCache>
            </c:numRef>
          </c:xVal>
          <c:yVal>
            <c:numRef>
              <c:f>icpoes!$P$7</c:f>
              <c:numCache>
                <c:formatCode>0.00</c:formatCode>
                <c:ptCount val="1"/>
                <c:pt idx="0">
                  <c:v>1.2882118846072437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FF89-42A2-A586-FFFAD26A353E}"/>
            </c:ext>
          </c:extLst>
        </c:ser>
        <c:ser>
          <c:idx val="6"/>
          <c:order val="6"/>
          <c:tx>
            <c:v>1570A_25R1 cem white part</c:v>
          </c:tx>
          <c:spPr>
            <a:ln w="25400" cap="rnd">
              <a:noFill/>
              <a:round/>
            </a:ln>
            <a:effectLst/>
          </c:spPr>
          <c:marker>
            <c:symbol val="diamond"/>
            <c:size val="8"/>
            <c:spPr>
              <a:solidFill>
                <a:schemeClr val="accent4">
                  <a:lumMod val="50000"/>
                </a:schemeClr>
              </a:solidFill>
              <a:ln w="19050">
                <a:solidFill>
                  <a:schemeClr val="accent4">
                    <a:lumMod val="75000"/>
                  </a:schemeClr>
                </a:solidFill>
              </a:ln>
              <a:effectLst/>
            </c:spPr>
          </c:marker>
          <c:xVal>
            <c:numRef>
              <c:f>icpoes!$O$8</c:f>
              <c:numCache>
                <c:formatCode>0.00</c:formatCode>
                <c:ptCount val="1"/>
                <c:pt idx="0">
                  <c:v>40.82171917994274</c:v>
                </c:pt>
              </c:numCache>
            </c:numRef>
          </c:xVal>
          <c:yVal>
            <c:numRef>
              <c:f>icpoes!$P$8</c:f>
              <c:numCache>
                <c:formatCode>0.00</c:formatCode>
                <c:ptCount val="1"/>
                <c:pt idx="0">
                  <c:v>1.8152814316693637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FF89-42A2-A586-FFFAD26A353E}"/>
            </c:ext>
          </c:extLst>
        </c:ser>
        <c:ser>
          <c:idx val="7"/>
          <c:order val="7"/>
          <c:tx>
            <c:v>1570A_25R1 grey speckled hard</c:v>
          </c:tx>
          <c:spPr>
            <a:ln w="25400" cap="rnd">
              <a:noFill/>
              <a:round/>
            </a:ln>
            <a:effectLst/>
          </c:spPr>
          <c:marker>
            <c:symbol val="diamond"/>
            <c:size val="8"/>
            <c:spPr>
              <a:solidFill>
                <a:schemeClr val="accent4">
                  <a:lumMod val="75000"/>
                </a:schemeClr>
              </a:solidFill>
              <a:ln w="19050">
                <a:solidFill>
                  <a:schemeClr val="accent4">
                    <a:lumMod val="50000"/>
                  </a:schemeClr>
                </a:solidFill>
              </a:ln>
              <a:effectLst/>
            </c:spPr>
          </c:marker>
          <c:xVal>
            <c:numRef>
              <c:f>icpoes!$O$9</c:f>
              <c:numCache>
                <c:formatCode>0.00</c:formatCode>
                <c:ptCount val="1"/>
                <c:pt idx="0">
                  <c:v>44.358399721949915</c:v>
                </c:pt>
              </c:numCache>
            </c:numRef>
          </c:xVal>
          <c:yVal>
            <c:numRef>
              <c:f>icpoes!$P$9</c:f>
              <c:numCache>
                <c:formatCode>0.00</c:formatCode>
                <c:ptCount val="1"/>
                <c:pt idx="0">
                  <c:v>1.0993370704754684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FF89-42A2-A586-FFFAD26A353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9233775"/>
        <c:axId val="39240015"/>
      </c:scatterChart>
      <c:valAx>
        <c:axId val="39233775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Mg/Ca (mmol/mol)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9240015"/>
        <c:crosses val="autoZero"/>
        <c:crossBetween val="midCat"/>
      </c:valAx>
      <c:valAx>
        <c:axId val="3924001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Sr/Ca (mmol/mol)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9233775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Mg-Sr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1567C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8"/>
            <c:spPr>
              <a:solidFill>
                <a:schemeClr val="tx1">
                  <a:lumMod val="50000"/>
                  <a:lumOff val="50000"/>
                </a:schemeClr>
              </a:solidFill>
              <a:ln w="9525">
                <a:solidFill>
                  <a:schemeClr val="tx1">
                    <a:lumMod val="50000"/>
                    <a:lumOff val="50000"/>
                  </a:schemeClr>
                </a:solidFill>
              </a:ln>
              <a:effectLst/>
            </c:spPr>
          </c:marker>
          <c:xVal>
            <c:numRef>
              <c:f>icpoes!$O$2</c:f>
              <c:numCache>
                <c:formatCode>0.00</c:formatCode>
                <c:ptCount val="1"/>
                <c:pt idx="0">
                  <c:v>25.897157628187291</c:v>
                </c:pt>
              </c:numCache>
            </c:numRef>
          </c:xVal>
          <c:yVal>
            <c:numRef>
              <c:f>icpoes!$P$2</c:f>
              <c:numCache>
                <c:formatCode>0.000</c:formatCode>
                <c:ptCount val="1"/>
                <c:pt idx="0">
                  <c:v>1.4891713064931704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EB4-4C1F-9ED1-3912D5D75541}"/>
            </c:ext>
          </c:extLst>
        </c:ser>
        <c:ser>
          <c:idx val="1"/>
          <c:order val="1"/>
          <c:tx>
            <c:v>1568A_15X_4_55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8"/>
            <c:spPr>
              <a:solidFill>
                <a:schemeClr val="bg1">
                  <a:lumMod val="95000"/>
                </a:schemeClr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icpoes!$O$3</c:f>
              <c:numCache>
                <c:formatCode>0.00</c:formatCode>
                <c:ptCount val="1"/>
                <c:pt idx="0">
                  <c:v>37.416532830167476</c:v>
                </c:pt>
              </c:numCache>
            </c:numRef>
          </c:xVal>
          <c:yVal>
            <c:numRef>
              <c:f>icpoes!$P$3</c:f>
              <c:numCache>
                <c:formatCode>0.00</c:formatCode>
                <c:ptCount val="1"/>
                <c:pt idx="0">
                  <c:v>1.3726037922200343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1EB4-4C1F-9ED1-3912D5D75541}"/>
            </c:ext>
          </c:extLst>
        </c:ser>
        <c:ser>
          <c:idx val="2"/>
          <c:order val="2"/>
          <c:tx>
            <c:v>1569A outer, paler</c:v>
          </c:tx>
          <c:spPr>
            <a:ln w="25400" cap="rnd">
              <a:noFill/>
              <a:round/>
            </a:ln>
            <a:effectLst/>
          </c:spPr>
          <c:marker>
            <c:symbol val="triangle"/>
            <c:size val="8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icpoes!$O$4</c:f>
              <c:numCache>
                <c:formatCode>0.00</c:formatCode>
                <c:ptCount val="1"/>
                <c:pt idx="0">
                  <c:v>42.302179043209698</c:v>
                </c:pt>
              </c:numCache>
            </c:numRef>
          </c:xVal>
          <c:yVal>
            <c:numRef>
              <c:f>icpoes!$P$4</c:f>
              <c:numCache>
                <c:formatCode>0.00</c:formatCode>
                <c:ptCount val="1"/>
                <c:pt idx="0">
                  <c:v>1.2047789119348256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1EB4-4C1F-9ED1-3912D5D75541}"/>
            </c:ext>
          </c:extLst>
        </c:ser>
        <c:ser>
          <c:idx val="3"/>
          <c:order val="3"/>
          <c:tx>
            <c:v>1569A cem middle</c:v>
          </c:tx>
          <c:spPr>
            <a:ln w="25400" cap="rnd">
              <a:noFill/>
              <a:round/>
            </a:ln>
            <a:effectLst/>
          </c:spPr>
          <c:marker>
            <c:symbol val="triangle"/>
            <c:size val="8"/>
            <c:spPr>
              <a:solidFill>
                <a:schemeClr val="bg1">
                  <a:lumMod val="75000"/>
                </a:schemeClr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icpoes!$O$5</c:f>
              <c:numCache>
                <c:formatCode>0.00</c:formatCode>
                <c:ptCount val="1"/>
                <c:pt idx="0">
                  <c:v>51.538070159798856</c:v>
                </c:pt>
              </c:numCache>
            </c:numRef>
          </c:xVal>
          <c:yVal>
            <c:numRef>
              <c:f>icpoes!$P$5</c:f>
              <c:numCache>
                <c:formatCode>0.00</c:formatCode>
                <c:ptCount val="1"/>
                <c:pt idx="0">
                  <c:v>1.0693630858718977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1EB4-4C1F-9ED1-3912D5D75541}"/>
            </c:ext>
          </c:extLst>
        </c:ser>
        <c:ser>
          <c:idx val="4"/>
          <c:order val="4"/>
          <c:tx>
            <c:v>1570A_15R1_108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8"/>
            <c:spPr>
              <a:solidFill>
                <a:schemeClr val="tx1"/>
              </a:solidFill>
              <a:ln w="9525">
                <a:solidFill>
                  <a:schemeClr val="bg1">
                    <a:lumMod val="85000"/>
                  </a:schemeClr>
                </a:solidFill>
              </a:ln>
              <a:effectLst/>
            </c:spPr>
          </c:marker>
          <c:xVal>
            <c:numRef>
              <c:f>icpoes!$O$6</c:f>
              <c:numCache>
                <c:formatCode>0.00</c:formatCode>
                <c:ptCount val="1"/>
                <c:pt idx="0">
                  <c:v>19.924465900822817</c:v>
                </c:pt>
              </c:numCache>
            </c:numRef>
          </c:xVal>
          <c:yVal>
            <c:numRef>
              <c:f>icpoes!$P$6</c:f>
              <c:numCache>
                <c:formatCode>0.00</c:formatCode>
                <c:ptCount val="1"/>
                <c:pt idx="0">
                  <c:v>1.1882133022515318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1EB4-4C1F-9ED1-3912D5D75541}"/>
            </c:ext>
          </c:extLst>
        </c:ser>
        <c:ser>
          <c:idx val="5"/>
          <c:order val="5"/>
          <c:tx>
            <c:v>1570A_25R1 bulk</c:v>
          </c:tx>
          <c:spPr>
            <a:ln w="25400" cap="rnd">
              <a:noFill/>
              <a:round/>
            </a:ln>
            <a:effectLst/>
          </c:spPr>
          <c:marker>
            <c:symbol val="diamond"/>
            <c:size val="8"/>
            <c:spPr>
              <a:solidFill>
                <a:schemeClr val="accent4">
                  <a:lumMod val="75000"/>
                </a:schemeClr>
              </a:solidFill>
              <a:ln w="19050">
                <a:solidFill>
                  <a:schemeClr val="accent4">
                    <a:lumMod val="75000"/>
                  </a:schemeClr>
                </a:solidFill>
              </a:ln>
              <a:effectLst/>
            </c:spPr>
          </c:marker>
          <c:xVal>
            <c:numRef>
              <c:f>icpoes!$O$7</c:f>
              <c:numCache>
                <c:formatCode>0.00</c:formatCode>
                <c:ptCount val="1"/>
                <c:pt idx="0">
                  <c:v>50.676472799479136</c:v>
                </c:pt>
              </c:numCache>
            </c:numRef>
          </c:xVal>
          <c:yVal>
            <c:numRef>
              <c:f>icpoes!$P$7</c:f>
              <c:numCache>
                <c:formatCode>0.00</c:formatCode>
                <c:ptCount val="1"/>
                <c:pt idx="0">
                  <c:v>1.2882118846072437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1EB4-4C1F-9ED1-3912D5D75541}"/>
            </c:ext>
          </c:extLst>
        </c:ser>
        <c:ser>
          <c:idx val="6"/>
          <c:order val="6"/>
          <c:tx>
            <c:v>1570A_25R1 cem white part</c:v>
          </c:tx>
          <c:spPr>
            <a:ln w="25400" cap="rnd">
              <a:noFill/>
              <a:round/>
            </a:ln>
            <a:effectLst/>
          </c:spPr>
          <c:marker>
            <c:symbol val="diamond"/>
            <c:size val="8"/>
            <c:spPr>
              <a:solidFill>
                <a:schemeClr val="accent4">
                  <a:lumMod val="50000"/>
                </a:schemeClr>
              </a:solidFill>
              <a:ln w="19050">
                <a:solidFill>
                  <a:schemeClr val="accent4">
                    <a:lumMod val="75000"/>
                  </a:schemeClr>
                </a:solidFill>
              </a:ln>
              <a:effectLst/>
            </c:spPr>
          </c:marker>
          <c:xVal>
            <c:numRef>
              <c:f>icpoes!$O$8</c:f>
              <c:numCache>
                <c:formatCode>0.00</c:formatCode>
                <c:ptCount val="1"/>
                <c:pt idx="0">
                  <c:v>40.82171917994274</c:v>
                </c:pt>
              </c:numCache>
            </c:numRef>
          </c:xVal>
          <c:yVal>
            <c:numRef>
              <c:f>icpoes!$P$8</c:f>
              <c:numCache>
                <c:formatCode>0.00</c:formatCode>
                <c:ptCount val="1"/>
                <c:pt idx="0">
                  <c:v>1.8152814316693637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1EB4-4C1F-9ED1-3912D5D75541}"/>
            </c:ext>
          </c:extLst>
        </c:ser>
        <c:ser>
          <c:idx val="7"/>
          <c:order val="7"/>
          <c:tx>
            <c:v>1570A_25R1 grey speckled hard</c:v>
          </c:tx>
          <c:spPr>
            <a:ln w="25400" cap="rnd">
              <a:noFill/>
              <a:round/>
            </a:ln>
            <a:effectLst/>
          </c:spPr>
          <c:marker>
            <c:symbol val="diamond"/>
            <c:size val="8"/>
            <c:spPr>
              <a:solidFill>
                <a:schemeClr val="accent4">
                  <a:lumMod val="75000"/>
                </a:schemeClr>
              </a:solidFill>
              <a:ln w="19050">
                <a:solidFill>
                  <a:schemeClr val="accent4">
                    <a:lumMod val="50000"/>
                  </a:schemeClr>
                </a:solidFill>
              </a:ln>
              <a:effectLst/>
            </c:spPr>
          </c:marker>
          <c:xVal>
            <c:numRef>
              <c:f>icpoes!$O$9</c:f>
              <c:numCache>
                <c:formatCode>0.00</c:formatCode>
                <c:ptCount val="1"/>
                <c:pt idx="0">
                  <c:v>44.358399721949915</c:v>
                </c:pt>
              </c:numCache>
            </c:numRef>
          </c:xVal>
          <c:yVal>
            <c:numRef>
              <c:f>icpoes!$P$9</c:f>
              <c:numCache>
                <c:formatCode>0.00</c:formatCode>
                <c:ptCount val="1"/>
                <c:pt idx="0">
                  <c:v>1.0993370704754684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1EB4-4C1F-9ED1-3912D5D7554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9233775"/>
        <c:axId val="39240015"/>
      </c:scatterChart>
      <c:valAx>
        <c:axId val="39233775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Mg/Ca (mmol/mol)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9240015"/>
        <c:crosses val="autoZero"/>
        <c:crossBetween val="midCat"/>
      </c:valAx>
      <c:valAx>
        <c:axId val="3924001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Sr/Ca (mmol/mol)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923377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Mg-P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8"/>
            <c:spPr>
              <a:solidFill>
                <a:schemeClr val="tx1">
                  <a:lumMod val="50000"/>
                  <a:lumOff val="50000"/>
                </a:schemeClr>
              </a:solidFill>
              <a:ln w="9525">
                <a:solidFill>
                  <a:schemeClr val="tx1">
                    <a:lumMod val="50000"/>
                    <a:lumOff val="50000"/>
                  </a:schemeClr>
                </a:solidFill>
              </a:ln>
              <a:effectLst/>
            </c:spPr>
          </c:marker>
          <c:xVal>
            <c:numRef>
              <c:f>icpoes!$O$2</c:f>
              <c:numCache>
                <c:formatCode>0.00</c:formatCode>
                <c:ptCount val="1"/>
                <c:pt idx="0">
                  <c:v>25.897157628187291</c:v>
                </c:pt>
              </c:numCache>
            </c:numRef>
          </c:xVal>
          <c:yVal>
            <c:numRef>
              <c:f>icpoes!$U$2</c:f>
              <c:numCache>
                <c:formatCode>0.00</c:formatCode>
                <c:ptCount val="1"/>
                <c:pt idx="0">
                  <c:v>11.36692991739301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78E-4AC9-95DC-0BDA3E16CD8A}"/>
            </c:ext>
          </c:extLst>
        </c:ser>
        <c:ser>
          <c:idx val="1"/>
          <c:order val="1"/>
          <c:spPr>
            <a:ln w="25400" cap="rnd">
              <a:noFill/>
              <a:round/>
            </a:ln>
            <a:effectLst/>
          </c:spPr>
          <c:marker>
            <c:symbol val="circle"/>
            <c:size val="8"/>
            <c:spPr>
              <a:solidFill>
                <a:schemeClr val="bg1">
                  <a:lumMod val="95000"/>
                </a:schemeClr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icpoes!$O$3</c:f>
              <c:numCache>
                <c:formatCode>0.00</c:formatCode>
                <c:ptCount val="1"/>
                <c:pt idx="0">
                  <c:v>37.416532830167476</c:v>
                </c:pt>
              </c:numCache>
            </c:numRef>
          </c:xVal>
          <c:yVal>
            <c:numRef>
              <c:f>icpoes!$U$3</c:f>
              <c:numCache>
                <c:formatCode>0.00</c:formatCode>
                <c:ptCount val="1"/>
                <c:pt idx="0">
                  <c:v>3.5583888731747462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C78E-4AC9-95DC-0BDA3E16CD8A}"/>
            </c:ext>
          </c:extLst>
        </c:ser>
        <c:ser>
          <c:idx val="2"/>
          <c:order val="2"/>
          <c:spPr>
            <a:ln w="25400" cap="rnd">
              <a:noFill/>
              <a:round/>
            </a:ln>
            <a:effectLst/>
          </c:spPr>
          <c:marker>
            <c:symbol val="triangle"/>
            <c:size val="8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icpoes!$O$4</c:f>
              <c:numCache>
                <c:formatCode>0.00</c:formatCode>
                <c:ptCount val="1"/>
                <c:pt idx="0">
                  <c:v>42.302179043209698</c:v>
                </c:pt>
              </c:numCache>
            </c:numRef>
          </c:xVal>
          <c:yVal>
            <c:numRef>
              <c:f>icpoes!$U$4</c:f>
              <c:numCache>
                <c:formatCode>0.00</c:formatCode>
                <c:ptCount val="1"/>
                <c:pt idx="0">
                  <c:v>1.5251945286881121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C78E-4AC9-95DC-0BDA3E16CD8A}"/>
            </c:ext>
          </c:extLst>
        </c:ser>
        <c:ser>
          <c:idx val="3"/>
          <c:order val="3"/>
          <c:spPr>
            <a:ln w="25400" cap="rnd">
              <a:noFill/>
              <a:round/>
            </a:ln>
            <a:effectLst/>
          </c:spPr>
          <c:marker>
            <c:symbol val="triangle"/>
            <c:size val="8"/>
            <c:spPr>
              <a:solidFill>
                <a:schemeClr val="bg1">
                  <a:lumMod val="75000"/>
                </a:schemeClr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icpoes!$O$5</c:f>
              <c:numCache>
                <c:formatCode>0.00</c:formatCode>
                <c:ptCount val="1"/>
                <c:pt idx="0">
                  <c:v>51.538070159798856</c:v>
                </c:pt>
              </c:numCache>
            </c:numRef>
          </c:xVal>
          <c:yVal>
            <c:numRef>
              <c:f>icpoes!$U$5</c:f>
              <c:numCache>
                <c:formatCode>0.00</c:formatCode>
                <c:ptCount val="1"/>
                <c:pt idx="0">
                  <c:v>2.2659672126334232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C78E-4AC9-95DC-0BDA3E16CD8A}"/>
            </c:ext>
          </c:extLst>
        </c:ser>
        <c:ser>
          <c:idx val="4"/>
          <c:order val="4"/>
          <c:spPr>
            <a:ln w="25400" cap="rnd">
              <a:noFill/>
              <a:round/>
            </a:ln>
            <a:effectLst/>
          </c:spPr>
          <c:marker>
            <c:symbol val="circle"/>
            <c:size val="8"/>
            <c:spPr>
              <a:solidFill>
                <a:schemeClr val="tx1"/>
              </a:solidFill>
              <a:ln w="9525">
                <a:solidFill>
                  <a:schemeClr val="bg1">
                    <a:lumMod val="85000"/>
                  </a:schemeClr>
                </a:solidFill>
              </a:ln>
              <a:effectLst/>
            </c:spPr>
          </c:marker>
          <c:xVal>
            <c:numRef>
              <c:f>icpoes!$O$6</c:f>
              <c:numCache>
                <c:formatCode>0.00</c:formatCode>
                <c:ptCount val="1"/>
                <c:pt idx="0">
                  <c:v>19.924465900822817</c:v>
                </c:pt>
              </c:numCache>
            </c:numRef>
          </c:xVal>
          <c:yVal>
            <c:numRef>
              <c:f>icpoes!$U$6</c:f>
              <c:numCache>
                <c:formatCode>0.00</c:formatCode>
                <c:ptCount val="1"/>
                <c:pt idx="0">
                  <c:v>1.789927573414805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C78E-4AC9-95DC-0BDA3E16CD8A}"/>
            </c:ext>
          </c:extLst>
        </c:ser>
        <c:ser>
          <c:idx val="5"/>
          <c:order val="5"/>
          <c:spPr>
            <a:ln w="25400" cap="rnd">
              <a:noFill/>
              <a:round/>
            </a:ln>
            <a:effectLst/>
          </c:spPr>
          <c:marker>
            <c:symbol val="diamond"/>
            <c:size val="8"/>
            <c:spPr>
              <a:solidFill>
                <a:schemeClr val="accent4">
                  <a:lumMod val="75000"/>
                </a:schemeClr>
              </a:solidFill>
              <a:ln w="19050">
                <a:solidFill>
                  <a:schemeClr val="accent4">
                    <a:lumMod val="75000"/>
                  </a:schemeClr>
                </a:solidFill>
              </a:ln>
              <a:effectLst/>
            </c:spPr>
          </c:marker>
          <c:xVal>
            <c:numRef>
              <c:f>icpoes!$O$7</c:f>
              <c:numCache>
                <c:formatCode>0.00</c:formatCode>
                <c:ptCount val="1"/>
                <c:pt idx="0">
                  <c:v>50.676472799479136</c:v>
                </c:pt>
              </c:numCache>
            </c:numRef>
          </c:xVal>
          <c:yVal>
            <c:numRef>
              <c:f>icpoes!$U$7</c:f>
              <c:numCache>
                <c:formatCode>0.00</c:formatCode>
                <c:ptCount val="1"/>
                <c:pt idx="0">
                  <c:v>6.8480212686191537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C78E-4AC9-95DC-0BDA3E16CD8A}"/>
            </c:ext>
          </c:extLst>
        </c:ser>
        <c:ser>
          <c:idx val="6"/>
          <c:order val="6"/>
          <c:spPr>
            <a:ln w="25400" cap="rnd">
              <a:noFill/>
              <a:round/>
            </a:ln>
            <a:effectLst/>
          </c:spPr>
          <c:marker>
            <c:symbol val="diamond"/>
            <c:size val="8"/>
            <c:spPr>
              <a:solidFill>
                <a:schemeClr val="accent4">
                  <a:lumMod val="50000"/>
                </a:schemeClr>
              </a:solidFill>
              <a:ln w="19050">
                <a:solidFill>
                  <a:schemeClr val="accent4">
                    <a:lumMod val="75000"/>
                  </a:schemeClr>
                </a:solidFill>
              </a:ln>
              <a:effectLst/>
            </c:spPr>
          </c:marker>
          <c:xVal>
            <c:numRef>
              <c:f>icpoes!$O$8</c:f>
              <c:numCache>
                <c:formatCode>0.00</c:formatCode>
                <c:ptCount val="1"/>
                <c:pt idx="0">
                  <c:v>40.82171917994274</c:v>
                </c:pt>
              </c:numCache>
            </c:numRef>
          </c:xVal>
          <c:yVal>
            <c:numRef>
              <c:f>icpoes!$U$8</c:f>
              <c:numCache>
                <c:formatCode>0.00</c:formatCode>
                <c:ptCount val="1"/>
                <c:pt idx="0">
                  <c:v>12.804764394021701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C78E-4AC9-95DC-0BDA3E16CD8A}"/>
            </c:ext>
          </c:extLst>
        </c:ser>
        <c:ser>
          <c:idx val="7"/>
          <c:order val="7"/>
          <c:spPr>
            <a:ln w="25400" cap="rnd">
              <a:noFill/>
              <a:round/>
            </a:ln>
            <a:effectLst/>
          </c:spPr>
          <c:marker>
            <c:symbol val="diamond"/>
            <c:size val="8"/>
            <c:spPr>
              <a:solidFill>
                <a:schemeClr val="accent4">
                  <a:lumMod val="75000"/>
                </a:schemeClr>
              </a:solidFill>
              <a:ln w="19050">
                <a:solidFill>
                  <a:schemeClr val="accent4">
                    <a:lumMod val="50000"/>
                  </a:schemeClr>
                </a:solidFill>
              </a:ln>
              <a:effectLst/>
            </c:spPr>
          </c:marker>
          <c:xVal>
            <c:numRef>
              <c:f>icpoes!$O$9</c:f>
              <c:numCache>
                <c:formatCode>0.00</c:formatCode>
                <c:ptCount val="1"/>
                <c:pt idx="0">
                  <c:v>44.358399721949915</c:v>
                </c:pt>
              </c:numCache>
            </c:numRef>
          </c:xVal>
          <c:yVal>
            <c:numRef>
              <c:f>icpoes!$U$9</c:f>
              <c:numCache>
                <c:formatCode>0.00</c:formatCode>
                <c:ptCount val="1"/>
                <c:pt idx="0">
                  <c:v>3.7451598206184391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C78E-4AC9-95DC-0BDA3E16CD8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9233775"/>
        <c:axId val="39240015"/>
      </c:scatterChart>
      <c:valAx>
        <c:axId val="39233775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Mg/Ca (mmol/mol)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9240015"/>
        <c:crosses val="autoZero"/>
        <c:crossBetween val="midCat"/>
      </c:valAx>
      <c:valAx>
        <c:axId val="3924001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P/Ca (mmol/mol)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923377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Mg-P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8"/>
            <c:spPr>
              <a:solidFill>
                <a:schemeClr val="tx1">
                  <a:lumMod val="50000"/>
                  <a:lumOff val="50000"/>
                </a:schemeClr>
              </a:solidFill>
              <a:ln w="9525">
                <a:solidFill>
                  <a:schemeClr val="tx1">
                    <a:lumMod val="50000"/>
                    <a:lumOff val="50000"/>
                  </a:schemeClr>
                </a:solidFill>
              </a:ln>
              <a:effectLst/>
            </c:spPr>
          </c:marker>
          <c:xVal>
            <c:numRef>
              <c:f>icpoes!$O$2</c:f>
              <c:numCache>
                <c:formatCode>0.00</c:formatCode>
                <c:ptCount val="1"/>
                <c:pt idx="0">
                  <c:v>25.897157628187291</c:v>
                </c:pt>
              </c:numCache>
            </c:numRef>
          </c:xVal>
          <c:yVal>
            <c:numRef>
              <c:f>icpoes!$M$2</c:f>
              <c:numCache>
                <c:formatCode>0.00</c:formatCode>
                <c:ptCount val="1"/>
                <c:pt idx="0">
                  <c:v>86.690591098980079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A48-4167-AD42-89F4A3949BDE}"/>
            </c:ext>
          </c:extLst>
        </c:ser>
        <c:ser>
          <c:idx val="1"/>
          <c:order val="1"/>
          <c:spPr>
            <a:ln w="25400" cap="rnd">
              <a:noFill/>
              <a:round/>
            </a:ln>
            <a:effectLst/>
          </c:spPr>
          <c:marker>
            <c:symbol val="circle"/>
            <c:size val="8"/>
            <c:spPr>
              <a:solidFill>
                <a:schemeClr val="bg1">
                  <a:lumMod val="95000"/>
                </a:schemeClr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icpoes!$O$3</c:f>
              <c:numCache>
                <c:formatCode>0.00</c:formatCode>
                <c:ptCount val="1"/>
                <c:pt idx="0">
                  <c:v>37.416532830167476</c:v>
                </c:pt>
              </c:numCache>
            </c:numRef>
          </c:xVal>
          <c:yVal>
            <c:numRef>
              <c:f>icpoes!$M$3</c:f>
              <c:numCache>
                <c:formatCode>0.00</c:formatCode>
                <c:ptCount val="1"/>
                <c:pt idx="0">
                  <c:v>75.378962569412721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A48-4167-AD42-89F4A3949BDE}"/>
            </c:ext>
          </c:extLst>
        </c:ser>
        <c:ser>
          <c:idx val="2"/>
          <c:order val="2"/>
          <c:spPr>
            <a:ln w="25400" cap="rnd">
              <a:noFill/>
              <a:round/>
            </a:ln>
            <a:effectLst/>
          </c:spPr>
          <c:marker>
            <c:symbol val="triangle"/>
            <c:size val="8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icpoes!$O$4</c:f>
              <c:numCache>
                <c:formatCode>0.00</c:formatCode>
                <c:ptCount val="1"/>
                <c:pt idx="0">
                  <c:v>42.302179043209698</c:v>
                </c:pt>
              </c:numCache>
            </c:numRef>
          </c:xVal>
          <c:yVal>
            <c:numRef>
              <c:f>icpoes!$M$4</c:f>
              <c:numCache>
                <c:formatCode>0.00</c:formatCode>
                <c:ptCount val="1"/>
                <c:pt idx="0">
                  <c:v>88.251531188844794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AA48-4167-AD42-89F4A3949BDE}"/>
            </c:ext>
          </c:extLst>
        </c:ser>
        <c:ser>
          <c:idx val="3"/>
          <c:order val="3"/>
          <c:spPr>
            <a:ln w="25400" cap="rnd">
              <a:noFill/>
              <a:round/>
            </a:ln>
            <a:effectLst/>
          </c:spPr>
          <c:marker>
            <c:symbol val="triangle"/>
            <c:size val="8"/>
            <c:spPr>
              <a:solidFill>
                <a:schemeClr val="bg1">
                  <a:lumMod val="75000"/>
                </a:schemeClr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icpoes!$O$5</c:f>
              <c:numCache>
                <c:formatCode>0.00</c:formatCode>
                <c:ptCount val="1"/>
                <c:pt idx="0">
                  <c:v>51.538070159798856</c:v>
                </c:pt>
              </c:numCache>
            </c:numRef>
          </c:xVal>
          <c:yVal>
            <c:numRef>
              <c:f>icpoes!$M$5</c:f>
              <c:numCache>
                <c:formatCode>0.00</c:formatCode>
                <c:ptCount val="1"/>
                <c:pt idx="0">
                  <c:v>88.287708149227285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AA48-4167-AD42-89F4A3949BDE}"/>
            </c:ext>
          </c:extLst>
        </c:ser>
        <c:ser>
          <c:idx val="4"/>
          <c:order val="4"/>
          <c:spPr>
            <a:ln w="25400" cap="rnd">
              <a:noFill/>
              <a:round/>
            </a:ln>
            <a:effectLst/>
          </c:spPr>
          <c:marker>
            <c:symbol val="circle"/>
            <c:size val="8"/>
            <c:spPr>
              <a:solidFill>
                <a:schemeClr val="tx1"/>
              </a:solidFill>
              <a:ln w="9525">
                <a:solidFill>
                  <a:schemeClr val="bg1">
                    <a:lumMod val="85000"/>
                  </a:schemeClr>
                </a:solidFill>
              </a:ln>
              <a:effectLst/>
            </c:spPr>
          </c:marker>
          <c:xVal>
            <c:numRef>
              <c:f>icpoes!$O$6</c:f>
              <c:numCache>
                <c:formatCode>0.00</c:formatCode>
                <c:ptCount val="1"/>
                <c:pt idx="0">
                  <c:v>19.924465900822817</c:v>
                </c:pt>
              </c:numCache>
            </c:numRef>
          </c:xVal>
          <c:yVal>
            <c:numRef>
              <c:f>icpoes!$M$6</c:f>
              <c:numCache>
                <c:formatCode>0.00</c:formatCode>
                <c:ptCount val="1"/>
                <c:pt idx="0">
                  <c:v>89.173848828895657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AA48-4167-AD42-89F4A3949BDE}"/>
            </c:ext>
          </c:extLst>
        </c:ser>
        <c:ser>
          <c:idx val="5"/>
          <c:order val="5"/>
          <c:spPr>
            <a:ln w="25400" cap="rnd">
              <a:noFill/>
              <a:round/>
            </a:ln>
            <a:effectLst/>
          </c:spPr>
          <c:marker>
            <c:symbol val="diamond"/>
            <c:size val="8"/>
            <c:spPr>
              <a:solidFill>
                <a:schemeClr val="accent4">
                  <a:lumMod val="75000"/>
                </a:schemeClr>
              </a:solidFill>
              <a:ln w="19050">
                <a:solidFill>
                  <a:schemeClr val="accent4">
                    <a:lumMod val="75000"/>
                  </a:schemeClr>
                </a:solidFill>
              </a:ln>
              <a:effectLst/>
            </c:spPr>
          </c:marker>
          <c:xVal>
            <c:numRef>
              <c:f>icpoes!$O$7</c:f>
              <c:numCache>
                <c:formatCode>0.00</c:formatCode>
                <c:ptCount val="1"/>
                <c:pt idx="0">
                  <c:v>50.676472799479136</c:v>
                </c:pt>
              </c:numCache>
            </c:numRef>
          </c:xVal>
          <c:yVal>
            <c:numRef>
              <c:f>icpoes!$M$7</c:f>
              <c:numCache>
                <c:formatCode>0.00</c:formatCode>
                <c:ptCount val="1"/>
                <c:pt idx="0">
                  <c:v>85.101192182939229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AA48-4167-AD42-89F4A3949BDE}"/>
            </c:ext>
          </c:extLst>
        </c:ser>
        <c:ser>
          <c:idx val="6"/>
          <c:order val="6"/>
          <c:spPr>
            <a:ln w="25400" cap="rnd">
              <a:noFill/>
              <a:round/>
            </a:ln>
            <a:effectLst/>
          </c:spPr>
          <c:marker>
            <c:symbol val="diamond"/>
            <c:size val="8"/>
            <c:spPr>
              <a:solidFill>
                <a:schemeClr val="accent4">
                  <a:lumMod val="50000"/>
                </a:schemeClr>
              </a:solidFill>
              <a:ln w="19050">
                <a:solidFill>
                  <a:schemeClr val="accent4">
                    <a:lumMod val="75000"/>
                  </a:schemeClr>
                </a:solidFill>
              </a:ln>
              <a:effectLst/>
            </c:spPr>
          </c:marker>
          <c:xVal>
            <c:numRef>
              <c:f>icpoes!$O$8</c:f>
              <c:numCache>
                <c:formatCode>0.00</c:formatCode>
                <c:ptCount val="1"/>
                <c:pt idx="0">
                  <c:v>40.82171917994274</c:v>
                </c:pt>
              </c:numCache>
            </c:numRef>
          </c:xVal>
          <c:yVal>
            <c:numRef>
              <c:f>icpoes!$M$8</c:f>
              <c:numCache>
                <c:formatCode>0.00</c:formatCode>
                <c:ptCount val="1"/>
                <c:pt idx="0">
                  <c:v>90.309930164373696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AA48-4167-AD42-89F4A3949BDE}"/>
            </c:ext>
          </c:extLst>
        </c:ser>
        <c:ser>
          <c:idx val="7"/>
          <c:order val="7"/>
          <c:spPr>
            <a:ln w="25400" cap="rnd">
              <a:noFill/>
              <a:round/>
            </a:ln>
            <a:effectLst/>
          </c:spPr>
          <c:marker>
            <c:symbol val="diamond"/>
            <c:size val="8"/>
            <c:spPr>
              <a:solidFill>
                <a:schemeClr val="accent4">
                  <a:lumMod val="75000"/>
                </a:schemeClr>
              </a:solidFill>
              <a:ln w="19050">
                <a:solidFill>
                  <a:schemeClr val="accent4">
                    <a:lumMod val="50000"/>
                  </a:schemeClr>
                </a:solidFill>
              </a:ln>
              <a:effectLst/>
            </c:spPr>
          </c:marker>
          <c:xVal>
            <c:numRef>
              <c:f>icpoes!$O$9</c:f>
              <c:numCache>
                <c:formatCode>0.00</c:formatCode>
                <c:ptCount val="1"/>
                <c:pt idx="0">
                  <c:v>44.358399721949915</c:v>
                </c:pt>
              </c:numCache>
            </c:numRef>
          </c:xVal>
          <c:yVal>
            <c:numRef>
              <c:f>icpoes!$M$9</c:f>
              <c:numCache>
                <c:formatCode>0.00</c:formatCode>
                <c:ptCount val="1"/>
                <c:pt idx="0">
                  <c:v>83.249537958538696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AA48-4167-AD42-89F4A3949BD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9233775"/>
        <c:axId val="39240015"/>
      </c:scatterChart>
      <c:valAx>
        <c:axId val="39233775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Mg/Ca (mmol/mol)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9240015"/>
        <c:crosses val="autoZero"/>
        <c:crossBetween val="midCat"/>
      </c:valAx>
      <c:valAx>
        <c:axId val="3924001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CaCO3</a:t>
                </a:r>
                <a:r>
                  <a:rPr lang="en-GB" baseline="0"/>
                  <a:t> (wt%)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923377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38</xdr:col>
      <xdr:colOff>162358</xdr:colOff>
      <xdr:row>2</xdr:row>
      <xdr:rowOff>286387</xdr:rowOff>
    </xdr:from>
    <xdr:to>
      <xdr:col>47</xdr:col>
      <xdr:colOff>445559</xdr:colOff>
      <xdr:row>10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7B0F946C-D843-625C-C0DE-ABBD5BB862C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28</xdr:col>
      <xdr:colOff>571499</xdr:colOff>
      <xdr:row>0</xdr:row>
      <xdr:rowOff>97796</xdr:rowOff>
    </xdr:from>
    <xdr:to>
      <xdr:col>34</xdr:col>
      <xdr:colOff>34636</xdr:colOff>
      <xdr:row>5</xdr:row>
      <xdr:rowOff>256717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F575C093-5BAB-443A-B099-AA454E55CEB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30</xdr:col>
      <xdr:colOff>598714</xdr:colOff>
      <xdr:row>1</xdr:row>
      <xdr:rowOff>129887</xdr:rowOff>
    </xdr:from>
    <xdr:to>
      <xdr:col>36</xdr:col>
      <xdr:colOff>61851</xdr:colOff>
      <xdr:row>8</xdr:row>
      <xdr:rowOff>375399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ADE2FB37-43A2-4828-9E7A-B6F15526B32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34</xdr:col>
      <xdr:colOff>176892</xdr:colOff>
      <xdr:row>0</xdr:row>
      <xdr:rowOff>523875</xdr:rowOff>
    </xdr:from>
    <xdr:to>
      <xdr:col>39</xdr:col>
      <xdr:colOff>215858</xdr:colOff>
      <xdr:row>6</xdr:row>
      <xdr:rowOff>306744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DA07A0D1-4A10-4876-BCF1-F2652D5A3F9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22B75C-0405-41D1-ADD5-3A6EBECAB41C}">
  <dimension ref="A1:S35"/>
  <sheetViews>
    <sheetView workbookViewId="0">
      <selection activeCell="N34" sqref="N34"/>
    </sheetView>
  </sheetViews>
  <sheetFormatPr defaultRowHeight="14.5" x14ac:dyDescent="0.35"/>
  <cols>
    <col min="1" max="1" width="11.453125" customWidth="1"/>
  </cols>
  <sheetData>
    <row r="1" spans="1:19" s="60" customFormat="1" x14ac:dyDescent="0.35">
      <c r="A1" s="61" t="s">
        <v>397</v>
      </c>
      <c r="B1" s="62" t="s">
        <v>398</v>
      </c>
      <c r="C1" s="62" t="s">
        <v>399</v>
      </c>
      <c r="D1" s="62" t="s">
        <v>400</v>
      </c>
      <c r="E1" s="62" t="s">
        <v>401</v>
      </c>
      <c r="F1" s="62" t="s">
        <v>402</v>
      </c>
      <c r="G1" s="62" t="s">
        <v>403</v>
      </c>
      <c r="H1" s="62" t="s">
        <v>404</v>
      </c>
      <c r="I1" s="62" t="s">
        <v>405</v>
      </c>
      <c r="J1" s="62" t="s">
        <v>406</v>
      </c>
      <c r="K1" s="62" t="s">
        <v>407</v>
      </c>
      <c r="L1" s="62" t="s">
        <v>408</v>
      </c>
      <c r="M1" s="62" t="s">
        <v>409</v>
      </c>
      <c r="N1" s="62" t="s">
        <v>410</v>
      </c>
      <c r="O1" s="62" t="s">
        <v>411</v>
      </c>
      <c r="P1" s="62" t="s">
        <v>412</v>
      </c>
      <c r="Q1" s="62" t="s">
        <v>413</v>
      </c>
      <c r="R1" s="62" t="s">
        <v>414</v>
      </c>
      <c r="S1" s="63" t="s">
        <v>415</v>
      </c>
    </row>
    <row r="2" spans="1:19" s="60" customFormat="1" ht="44" thickBot="1" x14ac:dyDescent="0.4">
      <c r="A2" s="64" t="s">
        <v>416</v>
      </c>
      <c r="B2" s="65" t="s">
        <v>417</v>
      </c>
      <c r="C2" s="65" t="s">
        <v>417</v>
      </c>
      <c r="D2" s="65" t="s">
        <v>418</v>
      </c>
      <c r="E2" s="65" t="s">
        <v>418</v>
      </c>
      <c r="F2" s="65" t="s">
        <v>419</v>
      </c>
      <c r="G2" s="65" t="s">
        <v>417</v>
      </c>
      <c r="H2" s="65" t="s">
        <v>418</v>
      </c>
      <c r="I2" s="65" t="s">
        <v>417</v>
      </c>
      <c r="J2" s="65" t="s">
        <v>418</v>
      </c>
      <c r="K2" s="65" t="s">
        <v>417</v>
      </c>
      <c r="L2" s="65" t="s">
        <v>420</v>
      </c>
      <c r="M2" s="65" t="s">
        <v>421</v>
      </c>
      <c r="N2" s="65" t="s">
        <v>417</v>
      </c>
      <c r="O2" s="65" t="s">
        <v>418</v>
      </c>
      <c r="P2" s="65" t="s">
        <v>418</v>
      </c>
      <c r="Q2" s="65" t="s">
        <v>417</v>
      </c>
      <c r="R2" s="65" t="s">
        <v>417</v>
      </c>
      <c r="S2" s="66"/>
    </row>
    <row r="3" spans="1:19" x14ac:dyDescent="0.35">
      <c r="A3" s="67">
        <v>2.3679999999999999</v>
      </c>
      <c r="B3" s="68">
        <v>400.14</v>
      </c>
      <c r="C3" s="68">
        <v>0</v>
      </c>
      <c r="D3" s="68">
        <v>0.83699999999999997</v>
      </c>
      <c r="E3" s="68">
        <v>10.039999999999999</v>
      </c>
      <c r="F3" s="68">
        <v>562.26800000000003</v>
      </c>
      <c r="G3" s="68">
        <v>4.05</v>
      </c>
      <c r="H3" s="68">
        <v>10.050000000000001</v>
      </c>
      <c r="I3" s="68">
        <v>23.41</v>
      </c>
      <c r="J3" s="68">
        <v>51.05</v>
      </c>
      <c r="K3" s="68">
        <v>0.3</v>
      </c>
      <c r="L3" s="68">
        <v>4.2140000000000004</v>
      </c>
      <c r="M3" s="68">
        <v>455.23</v>
      </c>
      <c r="N3" s="68">
        <v>2.806</v>
      </c>
      <c r="O3" s="68">
        <v>7.8520000000000003</v>
      </c>
      <c r="P3" s="68">
        <v>27.23</v>
      </c>
      <c r="Q3" s="68">
        <v>55.88</v>
      </c>
      <c r="R3" s="68">
        <v>86.92</v>
      </c>
      <c r="S3" s="69">
        <v>171</v>
      </c>
    </row>
    <row r="4" spans="1:19" x14ac:dyDescent="0.35">
      <c r="A4" s="67">
        <v>3.8090000000000002</v>
      </c>
      <c r="B4" s="68">
        <v>515.83000000000004</v>
      </c>
      <c r="C4" s="68">
        <v>7.0000000000000007E-2</v>
      </c>
      <c r="D4" s="68">
        <v>0.83099999999999996</v>
      </c>
      <c r="E4" s="68">
        <v>10.7</v>
      </c>
      <c r="F4" s="68">
        <v>562.69299999999998</v>
      </c>
      <c r="G4" s="68">
        <v>50.95</v>
      </c>
      <c r="H4" s="68">
        <v>12.1</v>
      </c>
      <c r="I4" s="68">
        <v>22.08</v>
      </c>
      <c r="J4" s="68">
        <v>49.52</v>
      </c>
      <c r="K4" s="68">
        <v>62.66</v>
      </c>
      <c r="L4" s="68">
        <v>77.477999999999994</v>
      </c>
      <c r="M4" s="68">
        <v>478.49</v>
      </c>
      <c r="N4" s="68">
        <v>21.053000000000001</v>
      </c>
      <c r="O4" s="68">
        <v>7.7309999999999999</v>
      </c>
      <c r="P4" s="68">
        <v>26.86</v>
      </c>
      <c r="Q4" s="68">
        <v>233.48</v>
      </c>
      <c r="R4" s="68">
        <v>89.41</v>
      </c>
      <c r="S4" s="69">
        <v>171.59200000000001</v>
      </c>
    </row>
    <row r="5" spans="1:19" x14ac:dyDescent="0.35">
      <c r="A5" s="67">
        <v>4.1180000000000003</v>
      </c>
      <c r="B5" s="68">
        <v>580.35</v>
      </c>
      <c r="C5" s="68">
        <v>0.15</v>
      </c>
      <c r="D5" s="68">
        <v>0.83899999999999997</v>
      </c>
      <c r="E5" s="68">
        <v>11.03</v>
      </c>
      <c r="F5" s="68">
        <v>569.19100000000003</v>
      </c>
      <c r="G5" s="68">
        <v>19.25</v>
      </c>
      <c r="H5" s="68">
        <v>11.84</v>
      </c>
      <c r="I5" s="68">
        <v>20.32</v>
      </c>
      <c r="J5" s="68">
        <v>49.19</v>
      </c>
      <c r="K5" s="68">
        <v>86.79</v>
      </c>
      <c r="L5" s="68">
        <v>92.450999999999993</v>
      </c>
      <c r="M5" s="68">
        <v>481.04</v>
      </c>
      <c r="N5" s="68">
        <v>6.8289999999999997</v>
      </c>
      <c r="O5" s="68">
        <v>7.7290000000000001</v>
      </c>
      <c r="P5" s="68">
        <v>25.63</v>
      </c>
      <c r="Q5" s="68">
        <v>223.3</v>
      </c>
      <c r="R5" s="68">
        <v>92.83</v>
      </c>
      <c r="S5" s="69">
        <v>172.37</v>
      </c>
    </row>
    <row r="6" spans="1:19" x14ac:dyDescent="0.35">
      <c r="A6" s="67">
        <v>4.2779999999999996</v>
      </c>
      <c r="B6" s="68">
        <v>595.78</v>
      </c>
      <c r="C6" s="68">
        <v>0.01</v>
      </c>
      <c r="D6" s="68">
        <v>0.83599999999999997</v>
      </c>
      <c r="E6" s="68">
        <v>10.8</v>
      </c>
      <c r="F6" s="68">
        <v>567.327</v>
      </c>
      <c r="G6" s="68">
        <v>17.23</v>
      </c>
      <c r="H6" s="68">
        <v>11.42</v>
      </c>
      <c r="I6" s="68">
        <v>19.57</v>
      </c>
      <c r="J6" s="68">
        <v>46</v>
      </c>
      <c r="K6" s="68">
        <v>60.51</v>
      </c>
      <c r="L6" s="68">
        <v>154.48500000000001</v>
      </c>
      <c r="M6" s="68">
        <v>458.2</v>
      </c>
      <c r="N6" s="68">
        <v>5.9189999999999996</v>
      </c>
      <c r="O6" s="68">
        <v>7.6909999999999998</v>
      </c>
      <c r="P6" s="68">
        <v>24.23</v>
      </c>
      <c r="Q6" s="68">
        <v>180.31</v>
      </c>
      <c r="R6" s="68">
        <v>91.08</v>
      </c>
      <c r="S6" s="69">
        <v>172.97</v>
      </c>
    </row>
    <row r="7" spans="1:19" x14ac:dyDescent="0.35">
      <c r="A7" s="67">
        <v>4.2</v>
      </c>
      <c r="B7" s="68">
        <v>555.39</v>
      </c>
      <c r="C7" s="68">
        <v>0.01</v>
      </c>
      <c r="D7" s="68">
        <v>0.84499999999999997</v>
      </c>
      <c r="E7" s="68">
        <v>10.89</v>
      </c>
      <c r="F7" s="68">
        <v>566.48800000000006</v>
      </c>
      <c r="G7" s="68">
        <v>6.88</v>
      </c>
      <c r="H7" s="68">
        <v>11.72</v>
      </c>
      <c r="I7" s="68">
        <v>19.37</v>
      </c>
      <c r="J7" s="68">
        <v>46.17</v>
      </c>
      <c r="K7" s="68">
        <v>50.4</v>
      </c>
      <c r="L7" s="68">
        <v>155.02000000000001</v>
      </c>
      <c r="M7" s="68">
        <v>470.09</v>
      </c>
      <c r="N7" s="68">
        <v>7.3559999999999999</v>
      </c>
      <c r="O7" s="68">
        <v>7.81</v>
      </c>
      <c r="P7" s="68">
        <v>23.67</v>
      </c>
      <c r="Q7" s="68">
        <v>279.67</v>
      </c>
      <c r="R7" s="68">
        <v>93.13</v>
      </c>
      <c r="S7" s="69">
        <v>173.572</v>
      </c>
    </row>
    <row r="8" spans="1:19" x14ac:dyDescent="0.35">
      <c r="A8" s="67">
        <v>3.984</v>
      </c>
      <c r="B8" s="68">
        <v>533.51</v>
      </c>
      <c r="C8" s="68">
        <v>0.02</v>
      </c>
      <c r="D8" s="68">
        <v>0.84299999999999997</v>
      </c>
      <c r="E8" s="68">
        <v>11.01</v>
      </c>
      <c r="F8" s="68">
        <v>568.83100000000002</v>
      </c>
      <c r="G8" s="68">
        <v>7.54</v>
      </c>
      <c r="H8" s="68">
        <v>11.59</v>
      </c>
      <c r="I8" s="68">
        <v>18.850000000000001</v>
      </c>
      <c r="J8" s="68">
        <v>45.04</v>
      </c>
      <c r="K8" s="68">
        <v>36.6</v>
      </c>
      <c r="L8" s="68">
        <v>183.363</v>
      </c>
      <c r="M8" s="68">
        <v>471.19</v>
      </c>
      <c r="N8" s="68">
        <v>5.5359999999999996</v>
      </c>
      <c r="O8" s="68">
        <v>7.8280000000000003</v>
      </c>
      <c r="P8" s="68">
        <v>22.86</v>
      </c>
      <c r="Q8" s="68">
        <v>234.65</v>
      </c>
      <c r="R8" s="68">
        <v>94.06</v>
      </c>
      <c r="S8" s="69">
        <v>174.268</v>
      </c>
    </row>
    <row r="9" spans="1:19" x14ac:dyDescent="0.35">
      <c r="A9" s="67">
        <v>3.7919999999999998</v>
      </c>
      <c r="B9" s="68">
        <v>545.94000000000005</v>
      </c>
      <c r="C9" s="68">
        <v>0.04</v>
      </c>
      <c r="D9" s="68">
        <v>0.84399999999999997</v>
      </c>
      <c r="E9" s="68">
        <v>11.4</v>
      </c>
      <c r="F9" s="68">
        <v>569.55799999999999</v>
      </c>
      <c r="G9" s="68">
        <v>18.18</v>
      </c>
      <c r="H9" s="68">
        <v>11.27</v>
      </c>
      <c r="I9" s="68">
        <v>19.899999999999999</v>
      </c>
      <c r="J9" s="68">
        <v>45.04</v>
      </c>
      <c r="K9" s="68">
        <v>33.04</v>
      </c>
      <c r="L9" s="68">
        <v>168.92400000000001</v>
      </c>
      <c r="M9" s="68">
        <v>466.73</v>
      </c>
      <c r="N9" s="68">
        <v>4.5780000000000003</v>
      </c>
      <c r="O9" s="68">
        <v>7.7030000000000003</v>
      </c>
      <c r="P9" s="68">
        <v>22.45</v>
      </c>
      <c r="Q9" s="68">
        <v>272.39</v>
      </c>
      <c r="R9" s="68">
        <v>97.6</v>
      </c>
      <c r="S9" s="69">
        <v>174.86799999999999</v>
      </c>
    </row>
    <row r="10" spans="1:19" x14ac:dyDescent="0.35">
      <c r="A10" s="67">
        <v>3.7869999999999999</v>
      </c>
      <c r="B10" s="68">
        <v>538.82000000000005</v>
      </c>
      <c r="C10" s="68">
        <v>0.18</v>
      </c>
      <c r="D10" s="68">
        <v>0.84899999999999998</v>
      </c>
      <c r="E10" s="68">
        <v>11.27</v>
      </c>
      <c r="F10" s="68">
        <v>572.971</v>
      </c>
      <c r="G10" s="68">
        <v>2.5499999999999998</v>
      </c>
      <c r="H10" s="68">
        <v>11.24</v>
      </c>
      <c r="I10" s="68">
        <v>20.65</v>
      </c>
      <c r="J10" s="68">
        <v>42.24</v>
      </c>
      <c r="K10" s="68">
        <v>24.43</v>
      </c>
      <c r="L10" s="68">
        <v>187.64099999999999</v>
      </c>
      <c r="M10" s="68">
        <v>450.91</v>
      </c>
      <c r="N10" s="68">
        <v>4.1470000000000002</v>
      </c>
      <c r="O10" s="68">
        <v>7.7910000000000004</v>
      </c>
      <c r="P10" s="68">
        <v>20.52</v>
      </c>
      <c r="Q10" s="68">
        <v>226.52</v>
      </c>
      <c r="R10" s="68">
        <v>96.76</v>
      </c>
      <c r="S10" s="69">
        <v>175.47</v>
      </c>
    </row>
    <row r="11" spans="1:19" x14ac:dyDescent="0.35">
      <c r="A11" s="67">
        <v>3.1</v>
      </c>
      <c r="B11" s="68">
        <v>541.4</v>
      </c>
      <c r="C11" s="68">
        <v>0.03</v>
      </c>
      <c r="D11" s="68">
        <v>0.84299999999999997</v>
      </c>
      <c r="E11" s="68">
        <v>12.29</v>
      </c>
      <c r="F11" s="68">
        <v>571.80799999999999</v>
      </c>
      <c r="G11" s="68">
        <v>6.38</v>
      </c>
      <c r="H11" s="68">
        <v>11.99</v>
      </c>
      <c r="I11" s="68">
        <v>23.43</v>
      </c>
      <c r="J11" s="68">
        <v>42.46</v>
      </c>
      <c r="K11" s="68">
        <v>16.88</v>
      </c>
      <c r="L11" s="68">
        <v>35.765000000000001</v>
      </c>
      <c r="M11" s="68">
        <v>472.05</v>
      </c>
      <c r="N11" s="68">
        <v>4.29</v>
      </c>
      <c r="O11" s="68">
        <v>7.8849999999999998</v>
      </c>
      <c r="P11" s="68">
        <v>20.2</v>
      </c>
      <c r="Q11" s="68">
        <v>174.28</v>
      </c>
      <c r="R11" s="68">
        <v>105.38</v>
      </c>
      <c r="S11" s="69">
        <v>176.172</v>
      </c>
    </row>
    <row r="12" spans="1:19" x14ac:dyDescent="0.35">
      <c r="A12" s="67">
        <v>3.2250000000000001</v>
      </c>
      <c r="B12" s="68">
        <v>553.79999999999995</v>
      </c>
      <c r="C12" s="68">
        <v>0.26</v>
      </c>
      <c r="D12" s="68">
        <v>0.84699999999999998</v>
      </c>
      <c r="E12" s="68">
        <v>11.93</v>
      </c>
      <c r="F12" s="68">
        <v>569.61199999999997</v>
      </c>
      <c r="G12" s="68">
        <v>7.63</v>
      </c>
      <c r="H12" s="68">
        <v>10.87</v>
      </c>
      <c r="I12" s="68">
        <v>22.46</v>
      </c>
      <c r="J12" s="68">
        <v>41.37</v>
      </c>
      <c r="K12" s="68">
        <v>18.55</v>
      </c>
      <c r="L12" s="68">
        <v>130.41999999999999</v>
      </c>
      <c r="M12" s="68">
        <v>459.31</v>
      </c>
      <c r="N12" s="68">
        <v>5.3440000000000003</v>
      </c>
      <c r="O12" s="68">
        <v>7.7850000000000001</v>
      </c>
      <c r="P12" s="68">
        <v>19.93</v>
      </c>
      <c r="Q12" s="68">
        <v>279.88</v>
      </c>
      <c r="R12" s="68">
        <v>103.9</v>
      </c>
      <c r="S12" s="69">
        <v>176.774</v>
      </c>
    </row>
    <row r="13" spans="1:19" x14ac:dyDescent="0.35">
      <c r="A13" s="67">
        <v>3.4359999999999999</v>
      </c>
      <c r="B13" s="68">
        <v>602.79999999999995</v>
      </c>
      <c r="C13" s="68">
        <v>0.06</v>
      </c>
      <c r="D13" s="68">
        <v>0.84599999999999997</v>
      </c>
      <c r="E13" s="68">
        <v>11.99</v>
      </c>
      <c r="F13" s="68">
        <v>568.31700000000001</v>
      </c>
      <c r="G13" s="68">
        <v>0.28999999999999998</v>
      </c>
      <c r="H13" s="68">
        <v>11.08</v>
      </c>
      <c r="I13" s="68">
        <v>22.34</v>
      </c>
      <c r="J13" s="68">
        <v>43.35</v>
      </c>
      <c r="K13" s="68">
        <v>21.06</v>
      </c>
      <c r="L13" s="68">
        <v>172.13300000000001</v>
      </c>
      <c r="M13" s="68">
        <v>474.64</v>
      </c>
      <c r="N13" s="68">
        <v>3.2850000000000001</v>
      </c>
      <c r="O13" s="68">
        <v>7.8840000000000003</v>
      </c>
      <c r="P13" s="68">
        <v>20.69</v>
      </c>
      <c r="Q13" s="68">
        <v>338.11</v>
      </c>
      <c r="R13" s="68">
        <v>103.67</v>
      </c>
      <c r="S13" s="69">
        <v>177.376</v>
      </c>
    </row>
    <row r="14" spans="1:19" x14ac:dyDescent="0.35">
      <c r="A14" s="67">
        <v>2.9119999999999999</v>
      </c>
      <c r="B14" s="68">
        <v>562.70000000000005</v>
      </c>
      <c r="C14" s="68">
        <v>0.01</v>
      </c>
      <c r="D14" s="68">
        <v>0.83799999999999997</v>
      </c>
      <c r="E14" s="68">
        <v>12.38</v>
      </c>
      <c r="F14" s="68">
        <v>568.89400000000001</v>
      </c>
      <c r="G14" s="68">
        <v>0</v>
      </c>
      <c r="H14" s="68">
        <v>11.12</v>
      </c>
      <c r="I14" s="68">
        <v>26.34</v>
      </c>
      <c r="J14" s="68">
        <v>42.41</v>
      </c>
      <c r="K14" s="68">
        <v>17.36</v>
      </c>
      <c r="L14" s="68">
        <v>87.103999999999999</v>
      </c>
      <c r="M14" s="68">
        <v>480.07</v>
      </c>
      <c r="N14" s="68">
        <v>6.0629999999999997</v>
      </c>
      <c r="O14" s="68">
        <v>7.7960000000000003</v>
      </c>
      <c r="P14" s="68">
        <v>20.72</v>
      </c>
      <c r="Q14" s="68">
        <v>223.61</v>
      </c>
      <c r="R14" s="68">
        <v>106.57</v>
      </c>
      <c r="S14" s="69">
        <v>178.06</v>
      </c>
    </row>
    <row r="15" spans="1:19" x14ac:dyDescent="0.35">
      <c r="A15" s="67">
        <v>2.4620000000000002</v>
      </c>
      <c r="B15" s="68">
        <v>512.82000000000005</v>
      </c>
      <c r="C15" s="68">
        <v>0</v>
      </c>
      <c r="D15" s="68">
        <v>0.84899999999999998</v>
      </c>
      <c r="E15" s="68">
        <v>12.51</v>
      </c>
      <c r="F15" s="68">
        <v>570.06899999999996</v>
      </c>
      <c r="G15" s="68">
        <v>0</v>
      </c>
      <c r="H15" s="68">
        <v>11.08</v>
      </c>
      <c r="I15" s="68">
        <v>24.77</v>
      </c>
      <c r="J15" s="68">
        <v>43.11</v>
      </c>
      <c r="K15" s="68">
        <v>9.06</v>
      </c>
      <c r="L15" s="68">
        <v>97.263999999999996</v>
      </c>
      <c r="M15" s="68">
        <v>455.74</v>
      </c>
      <c r="N15" s="68">
        <v>6.3019999999999996</v>
      </c>
      <c r="O15" s="68">
        <v>7.5819999999999999</v>
      </c>
      <c r="P15" s="68">
        <v>19.89</v>
      </c>
      <c r="Q15" s="68">
        <v>206.37</v>
      </c>
      <c r="R15" s="68">
        <v>107.28</v>
      </c>
      <c r="S15" s="69">
        <v>178.65600000000001</v>
      </c>
    </row>
    <row r="16" spans="1:19" x14ac:dyDescent="0.35">
      <c r="A16" s="67">
        <v>2.3119999999999998</v>
      </c>
      <c r="B16" s="68">
        <v>488.95</v>
      </c>
      <c r="C16" s="68">
        <v>0.03</v>
      </c>
      <c r="D16" s="68">
        <v>0.85499999999999998</v>
      </c>
      <c r="E16" s="68">
        <v>12.92</v>
      </c>
      <c r="F16" s="68">
        <v>570.47299999999996</v>
      </c>
      <c r="G16" s="68">
        <v>13.81</v>
      </c>
      <c r="H16" s="68">
        <v>11.24</v>
      </c>
      <c r="I16" s="68">
        <v>26.73</v>
      </c>
      <c r="J16" s="68">
        <v>43.45</v>
      </c>
      <c r="K16" s="68">
        <v>5.24</v>
      </c>
      <c r="L16" s="68">
        <v>72.665000000000006</v>
      </c>
      <c r="M16" s="68">
        <v>473.79</v>
      </c>
      <c r="N16" s="68">
        <v>3.859</v>
      </c>
      <c r="O16" s="68">
        <v>7.633</v>
      </c>
      <c r="P16" s="68">
        <v>20.21</v>
      </c>
      <c r="Q16" s="68">
        <v>308.02</v>
      </c>
      <c r="R16" s="68">
        <v>112.3</v>
      </c>
      <c r="S16" s="69">
        <v>179.25800000000001</v>
      </c>
    </row>
    <row r="17" spans="1:19" x14ac:dyDescent="0.35">
      <c r="A17" s="67">
        <v>2.2320000000000002</v>
      </c>
      <c r="B17" s="68">
        <v>490.99</v>
      </c>
      <c r="C17" s="68">
        <v>0</v>
      </c>
      <c r="D17" s="68">
        <v>0.84699999999999998</v>
      </c>
      <c r="E17" s="68">
        <v>12.56</v>
      </c>
      <c r="F17" s="68">
        <v>569.6</v>
      </c>
      <c r="G17" s="68">
        <v>0</v>
      </c>
      <c r="H17" s="68">
        <v>10.91</v>
      </c>
      <c r="I17" s="68">
        <v>26.92</v>
      </c>
      <c r="J17" s="68">
        <v>42.15</v>
      </c>
      <c r="K17" s="68">
        <v>2.87</v>
      </c>
      <c r="L17" s="68">
        <v>78.546999999999997</v>
      </c>
      <c r="M17" s="68">
        <v>470.1</v>
      </c>
      <c r="N17" s="68">
        <v>1.8480000000000001</v>
      </c>
      <c r="O17" s="68">
        <v>7.6210000000000004</v>
      </c>
      <c r="P17" s="68">
        <v>19.57</v>
      </c>
      <c r="Q17" s="68">
        <v>242.54</v>
      </c>
      <c r="R17" s="68">
        <v>110.17</v>
      </c>
      <c r="S17" s="69">
        <v>179.96199999999999</v>
      </c>
    </row>
    <row r="18" spans="1:19" x14ac:dyDescent="0.35">
      <c r="A18" s="67">
        <v>2.29</v>
      </c>
      <c r="B18" s="68">
        <v>539.79</v>
      </c>
      <c r="C18" s="68">
        <v>0</v>
      </c>
      <c r="D18" s="68">
        <v>0.84199999999999997</v>
      </c>
      <c r="E18" s="68">
        <v>12.65</v>
      </c>
      <c r="F18" s="68">
        <v>568.048</v>
      </c>
      <c r="G18" s="68">
        <v>0</v>
      </c>
      <c r="H18" s="68">
        <v>11.01</v>
      </c>
      <c r="I18" s="68">
        <v>27.77</v>
      </c>
      <c r="J18" s="68">
        <v>43.08</v>
      </c>
      <c r="K18" s="68">
        <v>2.7</v>
      </c>
      <c r="L18" s="68">
        <v>59.295000000000002</v>
      </c>
      <c r="M18" s="68">
        <v>476.36</v>
      </c>
      <c r="N18" s="68">
        <v>1.8480000000000001</v>
      </c>
      <c r="O18" s="68">
        <v>7.57</v>
      </c>
      <c r="P18" s="68">
        <v>19.8</v>
      </c>
      <c r="Q18" s="68">
        <v>277.82</v>
      </c>
      <c r="R18" s="68">
        <v>111.47</v>
      </c>
      <c r="S18" s="69">
        <v>180.56399999999999</v>
      </c>
    </row>
    <row r="19" spans="1:19" x14ac:dyDescent="0.35">
      <c r="A19" s="67">
        <v>2.1080000000000001</v>
      </c>
      <c r="B19" s="68">
        <v>509.5</v>
      </c>
      <c r="C19" s="68">
        <v>0</v>
      </c>
      <c r="D19" s="68">
        <v>0.84699999999999998</v>
      </c>
      <c r="E19" s="68">
        <v>12.35</v>
      </c>
      <c r="F19" s="68">
        <v>568.27099999999996</v>
      </c>
      <c r="G19" s="68">
        <v>0</v>
      </c>
      <c r="H19" s="68">
        <v>10.8</v>
      </c>
      <c r="I19" s="68">
        <v>28.41</v>
      </c>
      <c r="J19" s="68">
        <v>41.47</v>
      </c>
      <c r="K19" s="68">
        <v>2.57</v>
      </c>
      <c r="L19" s="68">
        <v>52.343000000000004</v>
      </c>
      <c r="M19" s="68">
        <v>463.13</v>
      </c>
      <c r="N19" s="68">
        <v>1.944</v>
      </c>
      <c r="O19" s="68">
        <v>7.609</v>
      </c>
      <c r="P19" s="68">
        <v>19.39</v>
      </c>
      <c r="Q19" s="68">
        <v>281.61</v>
      </c>
      <c r="R19" s="68">
        <v>108.81</v>
      </c>
      <c r="S19" s="69">
        <v>181.148</v>
      </c>
    </row>
    <row r="20" spans="1:19" x14ac:dyDescent="0.35">
      <c r="A20" s="67">
        <v>2.1440000000000001</v>
      </c>
      <c r="B20" s="68">
        <v>412.03</v>
      </c>
      <c r="C20" s="68">
        <v>0</v>
      </c>
      <c r="D20" s="68">
        <v>0.85199999999999998</v>
      </c>
      <c r="E20" s="68">
        <v>11.08</v>
      </c>
      <c r="F20" s="68">
        <v>571.27</v>
      </c>
      <c r="G20" s="68">
        <v>0</v>
      </c>
      <c r="H20" s="68">
        <v>11.87</v>
      </c>
      <c r="I20" s="68">
        <v>29.2</v>
      </c>
      <c r="J20" s="68">
        <v>37.39</v>
      </c>
      <c r="K20" s="68">
        <v>0.67</v>
      </c>
      <c r="L20" s="68">
        <v>42.183</v>
      </c>
      <c r="M20" s="68">
        <v>493.5</v>
      </c>
      <c r="N20" s="68">
        <v>2.0870000000000002</v>
      </c>
      <c r="O20" s="68">
        <v>8.2609999999999992</v>
      </c>
      <c r="P20" s="68">
        <v>20.14</v>
      </c>
      <c r="Q20" s="68">
        <v>138.85</v>
      </c>
      <c r="R20" s="68">
        <v>101.87</v>
      </c>
      <c r="S20" s="69">
        <v>181.92000000000002</v>
      </c>
    </row>
    <row r="21" spans="1:19" x14ac:dyDescent="0.35">
      <c r="A21" s="67">
        <v>2.2000000000000002</v>
      </c>
      <c r="B21" s="68">
        <v>408.15</v>
      </c>
      <c r="C21" s="68">
        <v>0</v>
      </c>
      <c r="D21" s="68">
        <v>0.84699999999999998</v>
      </c>
      <c r="E21" s="68">
        <v>11.63</v>
      </c>
      <c r="F21" s="68">
        <v>569.24</v>
      </c>
      <c r="G21" s="68">
        <v>0</v>
      </c>
      <c r="H21" s="68">
        <v>11.5</v>
      </c>
      <c r="I21" s="68">
        <v>27.61</v>
      </c>
      <c r="J21" s="68">
        <v>42.62</v>
      </c>
      <c r="K21" s="68">
        <v>4.7699999999999996</v>
      </c>
      <c r="L21" s="68">
        <v>59.83</v>
      </c>
      <c r="M21" s="68">
        <v>477.71</v>
      </c>
      <c r="N21" s="68">
        <v>4.6260000000000003</v>
      </c>
      <c r="O21" s="68">
        <v>8.0630000000000006</v>
      </c>
      <c r="P21" s="68">
        <v>20.100000000000001</v>
      </c>
      <c r="Q21" s="68">
        <v>131.4</v>
      </c>
      <c r="R21" s="68">
        <v>102.17</v>
      </c>
      <c r="S21" s="69">
        <v>184.13800000000001</v>
      </c>
    </row>
    <row r="22" spans="1:19" x14ac:dyDescent="0.35">
      <c r="A22" s="67">
        <v>2.2509999999999999</v>
      </c>
      <c r="B22" s="68">
        <v>366.03</v>
      </c>
      <c r="C22" s="68">
        <v>0.03</v>
      </c>
      <c r="D22" s="68">
        <v>0.84499999999999997</v>
      </c>
      <c r="E22" s="68">
        <v>11.55</v>
      </c>
      <c r="F22" s="68">
        <v>569.83000000000004</v>
      </c>
      <c r="G22" s="68">
        <v>6.51</v>
      </c>
      <c r="H22" s="68">
        <v>11.83</v>
      </c>
      <c r="I22" s="68">
        <v>26.09</v>
      </c>
      <c r="J22" s="68">
        <v>44.12</v>
      </c>
      <c r="K22" s="68">
        <v>5.45</v>
      </c>
      <c r="L22" s="68">
        <v>29.882999999999999</v>
      </c>
      <c r="M22" s="68">
        <v>471.32</v>
      </c>
      <c r="N22" s="68">
        <v>2.375</v>
      </c>
      <c r="O22" s="68">
        <v>8.24</v>
      </c>
      <c r="P22" s="68">
        <v>20.6</v>
      </c>
      <c r="Q22" s="68">
        <v>188.76</v>
      </c>
      <c r="R22" s="68">
        <v>100.35</v>
      </c>
      <c r="S22" s="69">
        <v>185.14</v>
      </c>
    </row>
    <row r="23" spans="1:19" x14ac:dyDescent="0.35">
      <c r="A23" s="67">
        <v>2.2530000000000001</v>
      </c>
      <c r="B23" s="68">
        <v>386.21</v>
      </c>
      <c r="C23" s="68">
        <v>0.03</v>
      </c>
      <c r="D23" s="68">
        <v>0.84</v>
      </c>
      <c r="E23" s="68">
        <v>11.24</v>
      </c>
      <c r="F23" s="68">
        <v>567.95500000000004</v>
      </c>
      <c r="G23" s="68">
        <v>0</v>
      </c>
      <c r="H23" s="68">
        <v>11.85</v>
      </c>
      <c r="I23" s="68">
        <v>25.66</v>
      </c>
      <c r="J23" s="68">
        <v>43.98</v>
      </c>
      <c r="K23" s="68">
        <v>7.01</v>
      </c>
      <c r="L23" s="68">
        <v>31.486999999999998</v>
      </c>
      <c r="M23" s="68">
        <v>469.18</v>
      </c>
      <c r="N23" s="68">
        <v>2.6139999999999999</v>
      </c>
      <c r="O23" s="68">
        <v>8.0779999999999994</v>
      </c>
      <c r="P23" s="68">
        <v>20.239999999999998</v>
      </c>
      <c r="Q23" s="68">
        <v>306.08</v>
      </c>
      <c r="R23" s="68">
        <v>96.85</v>
      </c>
      <c r="S23" s="69">
        <v>186.05799999999999</v>
      </c>
    </row>
    <row r="24" spans="1:19" x14ac:dyDescent="0.35">
      <c r="A24" s="67">
        <v>2.7189999999999999</v>
      </c>
      <c r="B24" s="68">
        <v>390.98</v>
      </c>
      <c r="C24" s="68">
        <v>0.04</v>
      </c>
      <c r="D24" s="68">
        <v>0.84699999999999998</v>
      </c>
      <c r="E24" s="68">
        <v>11.22</v>
      </c>
      <c r="F24" s="68">
        <v>569.40599999999995</v>
      </c>
      <c r="G24" s="68">
        <v>0</v>
      </c>
      <c r="H24" s="68">
        <v>11.63</v>
      </c>
      <c r="I24" s="68">
        <v>25.53</v>
      </c>
      <c r="J24" s="68">
        <v>45.37</v>
      </c>
      <c r="K24" s="68">
        <v>9.44</v>
      </c>
      <c r="L24" s="68">
        <v>32.021999999999998</v>
      </c>
      <c r="M24" s="68">
        <v>469.52</v>
      </c>
      <c r="N24" s="68">
        <v>2.8540000000000001</v>
      </c>
      <c r="O24" s="68">
        <v>8.1869999999999994</v>
      </c>
      <c r="P24" s="68">
        <v>21.28</v>
      </c>
      <c r="Q24" s="68">
        <v>332.25</v>
      </c>
      <c r="R24" s="68">
        <v>96.77</v>
      </c>
      <c r="S24" s="69">
        <v>187.36199999999999</v>
      </c>
    </row>
    <row r="25" spans="1:19" x14ac:dyDescent="0.35">
      <c r="A25" s="67">
        <v>2.79</v>
      </c>
      <c r="B25" s="68">
        <v>356.09</v>
      </c>
      <c r="C25" s="68">
        <v>0.03</v>
      </c>
      <c r="D25" s="68">
        <v>0.84699999999999998</v>
      </c>
      <c r="E25" s="68">
        <v>11.35</v>
      </c>
      <c r="F25" s="68">
        <v>568.54300000000001</v>
      </c>
      <c r="G25" s="68">
        <v>0</v>
      </c>
      <c r="H25" s="68">
        <v>11.88</v>
      </c>
      <c r="I25" s="68">
        <v>25.97</v>
      </c>
      <c r="J25" s="68">
        <v>46.49</v>
      </c>
      <c r="K25" s="68">
        <v>9.5399999999999991</v>
      </c>
      <c r="L25" s="68">
        <v>6.3529999999999998</v>
      </c>
      <c r="M25" s="68">
        <v>479.82</v>
      </c>
      <c r="N25" s="68">
        <v>2.1349999999999998</v>
      </c>
      <c r="O25" s="68">
        <v>8.1760000000000002</v>
      </c>
      <c r="P25" s="68">
        <v>22</v>
      </c>
      <c r="Q25" s="68">
        <v>376.58</v>
      </c>
      <c r="R25" s="68">
        <v>98.48</v>
      </c>
      <c r="S25" s="69">
        <v>189.31800000000001</v>
      </c>
    </row>
    <row r="26" spans="1:19" x14ac:dyDescent="0.35">
      <c r="A26" s="67">
        <v>2.923</v>
      </c>
      <c r="B26" s="68">
        <v>348.07</v>
      </c>
      <c r="C26" s="68">
        <v>0</v>
      </c>
      <c r="D26" s="68">
        <v>0.84599999999999997</v>
      </c>
      <c r="E26" s="68">
        <v>10.98</v>
      </c>
      <c r="F26" s="68">
        <v>567.95299999999997</v>
      </c>
      <c r="G26" s="68">
        <v>0</v>
      </c>
      <c r="H26" s="68">
        <v>11.32</v>
      </c>
      <c r="I26" s="68">
        <v>27.79</v>
      </c>
      <c r="J26" s="68">
        <v>45.88</v>
      </c>
      <c r="K26" s="68">
        <v>9</v>
      </c>
      <c r="L26" s="68">
        <v>104.21599999999999</v>
      </c>
      <c r="M26" s="68">
        <v>472.3</v>
      </c>
      <c r="N26" s="68">
        <v>4.0990000000000002</v>
      </c>
      <c r="O26" s="68">
        <v>8.2479999999999993</v>
      </c>
      <c r="P26" s="68">
        <v>22.46</v>
      </c>
      <c r="Q26" s="68">
        <v>333.99</v>
      </c>
      <c r="R26" s="68">
        <v>98.66</v>
      </c>
      <c r="S26" s="69">
        <v>191.28</v>
      </c>
    </row>
    <row r="27" spans="1:19" x14ac:dyDescent="0.35">
      <c r="A27" s="67">
        <v>3.097</v>
      </c>
      <c r="B27" s="68">
        <v>373.76</v>
      </c>
      <c r="C27" s="68">
        <v>0.21</v>
      </c>
      <c r="D27" s="68">
        <v>0.84499999999999997</v>
      </c>
      <c r="E27" s="68">
        <v>11.02</v>
      </c>
      <c r="F27" s="68">
        <v>567.721</v>
      </c>
      <c r="G27" s="68">
        <v>0</v>
      </c>
      <c r="H27" s="68">
        <v>11.41</v>
      </c>
      <c r="I27" s="68">
        <v>35.6</v>
      </c>
      <c r="J27" s="68">
        <v>47.13</v>
      </c>
      <c r="K27" s="68">
        <v>6.65</v>
      </c>
      <c r="L27" s="68">
        <v>130.41999999999999</v>
      </c>
      <c r="M27" s="68">
        <v>484.5</v>
      </c>
      <c r="N27" s="68">
        <v>3.1890000000000001</v>
      </c>
      <c r="O27" s="68">
        <v>8.2210000000000001</v>
      </c>
      <c r="P27" s="68">
        <v>23.23</v>
      </c>
      <c r="Q27" s="68">
        <v>353.36</v>
      </c>
      <c r="R27" s="68">
        <v>103.51</v>
      </c>
      <c r="S27" s="69">
        <v>193.24</v>
      </c>
    </row>
    <row r="28" spans="1:19" x14ac:dyDescent="0.35">
      <c r="A28" s="67">
        <v>3.1469999999999998</v>
      </c>
      <c r="B28" s="68">
        <v>417.13</v>
      </c>
      <c r="C28" s="68">
        <v>0.01</v>
      </c>
      <c r="D28" s="68">
        <v>0.84699999999999998</v>
      </c>
      <c r="E28" s="68">
        <v>11.4</v>
      </c>
      <c r="F28" s="68">
        <v>568.22299999999996</v>
      </c>
      <c r="G28" s="68">
        <v>1.04</v>
      </c>
      <c r="H28" s="68">
        <v>9.92</v>
      </c>
      <c r="I28" s="68">
        <v>35.93</v>
      </c>
      <c r="J28" s="68">
        <v>48.1</v>
      </c>
      <c r="K28" s="68">
        <v>11.43</v>
      </c>
      <c r="L28" s="68">
        <v>126.142</v>
      </c>
      <c r="M28" s="68">
        <v>471.97</v>
      </c>
      <c r="N28" s="68">
        <v>2.375</v>
      </c>
      <c r="O28" s="68">
        <v>7.7080000000000002</v>
      </c>
      <c r="P28" s="68">
        <v>23.61</v>
      </c>
      <c r="Q28" s="68">
        <v>536.21</v>
      </c>
      <c r="R28" s="68">
        <v>107.12</v>
      </c>
      <c r="S28" s="69">
        <v>195.202</v>
      </c>
    </row>
    <row r="29" spans="1:19" x14ac:dyDescent="0.35">
      <c r="A29" s="67">
        <v>3.282</v>
      </c>
      <c r="B29" s="68">
        <v>418.07</v>
      </c>
      <c r="C29" s="68">
        <v>0</v>
      </c>
      <c r="D29" s="68">
        <v>0.83699999999999997</v>
      </c>
      <c r="E29" s="68">
        <v>11.07</v>
      </c>
      <c r="F29" s="68">
        <v>575.70500000000004</v>
      </c>
      <c r="G29" s="68">
        <v>3.22</v>
      </c>
      <c r="H29" s="68">
        <v>9.52</v>
      </c>
      <c r="I29" s="68">
        <v>37.32</v>
      </c>
      <c r="J29" s="68">
        <v>46.34</v>
      </c>
      <c r="K29" s="68">
        <v>12.53</v>
      </c>
      <c r="L29" s="68">
        <v>150.20699999999999</v>
      </c>
      <c r="M29" s="68">
        <v>457.01</v>
      </c>
      <c r="N29" s="68">
        <v>1.752</v>
      </c>
      <c r="O29" s="68">
        <v>7.6879999999999997</v>
      </c>
      <c r="P29" s="68">
        <v>22.82</v>
      </c>
      <c r="Q29" s="68">
        <v>646.27</v>
      </c>
      <c r="R29" s="68">
        <v>105.73</v>
      </c>
      <c r="S29" s="69">
        <v>197.16200000000001</v>
      </c>
    </row>
    <row r="30" spans="1:19" x14ac:dyDescent="0.35">
      <c r="A30" s="67">
        <v>3.5680000000000001</v>
      </c>
      <c r="B30" s="68">
        <v>374.21</v>
      </c>
      <c r="C30" s="68">
        <v>0.03</v>
      </c>
      <c r="D30" s="68">
        <v>0.84199999999999997</v>
      </c>
      <c r="E30" s="68">
        <v>11.34</v>
      </c>
      <c r="F30" s="68">
        <v>566.91300000000001</v>
      </c>
      <c r="G30" s="68">
        <v>1.1200000000000001</v>
      </c>
      <c r="H30" s="68">
        <v>9.73</v>
      </c>
      <c r="I30" s="68">
        <v>41.88</v>
      </c>
      <c r="J30" s="68">
        <v>46.82</v>
      </c>
      <c r="K30" s="68">
        <v>14.18</v>
      </c>
      <c r="L30" s="68">
        <v>176.411</v>
      </c>
      <c r="M30" s="68">
        <v>469.4</v>
      </c>
      <c r="N30" s="68">
        <v>3.3330000000000002</v>
      </c>
      <c r="O30" s="68">
        <v>7.7149999999999999</v>
      </c>
      <c r="P30" s="68">
        <v>22.97</v>
      </c>
      <c r="Q30" s="68">
        <v>625.95000000000005</v>
      </c>
      <c r="R30" s="68">
        <v>113.3</v>
      </c>
      <c r="S30" s="69">
        <v>198.8</v>
      </c>
    </row>
    <row r="31" spans="1:19" x14ac:dyDescent="0.35">
      <c r="A31" s="67">
        <v>4.1059999999999999</v>
      </c>
      <c r="B31" s="68">
        <v>359.9</v>
      </c>
      <c r="C31" s="68">
        <v>0.13</v>
      </c>
      <c r="D31" s="68">
        <v>0.83399999999999996</v>
      </c>
      <c r="E31" s="68">
        <v>11.5</v>
      </c>
      <c r="F31" s="68">
        <v>562.46600000000001</v>
      </c>
      <c r="G31" s="68">
        <v>0</v>
      </c>
      <c r="H31" s="68">
        <v>8.18</v>
      </c>
      <c r="I31" s="68">
        <v>51.89</v>
      </c>
      <c r="J31" s="68">
        <v>47.35</v>
      </c>
      <c r="K31" s="68">
        <v>17.84</v>
      </c>
      <c r="L31" s="68">
        <v>176.946</v>
      </c>
      <c r="M31" s="68">
        <v>442.92</v>
      </c>
      <c r="N31" s="68">
        <v>2.4700000000000002</v>
      </c>
      <c r="O31" s="68">
        <v>7.87</v>
      </c>
      <c r="P31" s="68">
        <v>22.31</v>
      </c>
      <c r="Q31" s="68">
        <v>615.62</v>
      </c>
      <c r="R31" s="68">
        <v>122.61</v>
      </c>
      <c r="S31" s="69">
        <v>200.74</v>
      </c>
    </row>
    <row r="32" spans="1:19" x14ac:dyDescent="0.35">
      <c r="A32" s="67">
        <v>4.1909999999999998</v>
      </c>
      <c r="B32" s="68">
        <v>340.31</v>
      </c>
      <c r="C32" s="68">
        <v>0.08</v>
      </c>
      <c r="D32" s="68">
        <v>0.83</v>
      </c>
      <c r="E32" s="68">
        <v>12.29</v>
      </c>
      <c r="F32" s="68">
        <v>560.20000000000005</v>
      </c>
      <c r="G32" s="68">
        <v>0</v>
      </c>
      <c r="H32" s="68">
        <v>8.42</v>
      </c>
      <c r="I32" s="68">
        <v>59.19</v>
      </c>
      <c r="J32" s="68">
        <v>49.25</v>
      </c>
      <c r="K32" s="68">
        <v>19.38</v>
      </c>
      <c r="L32" s="68">
        <v>235.23599999999999</v>
      </c>
      <c r="M32" s="68">
        <v>472.93</v>
      </c>
      <c r="N32" s="68">
        <v>3.38</v>
      </c>
      <c r="O32" s="68">
        <v>7.87</v>
      </c>
      <c r="P32" s="68">
        <v>22.16</v>
      </c>
      <c r="Q32" s="68">
        <v>561.30999999999995</v>
      </c>
      <c r="R32" s="68">
        <v>135.33000000000001</v>
      </c>
      <c r="S32" s="69">
        <v>202.38200000000001</v>
      </c>
    </row>
    <row r="33" spans="1:19" x14ac:dyDescent="0.35">
      <c r="A33" s="67">
        <v>4.8010000000000002</v>
      </c>
      <c r="B33" s="68">
        <v>352.69</v>
      </c>
      <c r="C33" s="68">
        <v>0.28000000000000003</v>
      </c>
      <c r="D33" s="68">
        <v>0.81699999999999995</v>
      </c>
      <c r="E33" s="68">
        <v>12.22</v>
      </c>
      <c r="F33" s="68">
        <v>553.58000000000004</v>
      </c>
      <c r="G33" s="68">
        <v>0</v>
      </c>
      <c r="H33" s="68">
        <v>7.41</v>
      </c>
      <c r="I33" s="68">
        <v>75.760000000000005</v>
      </c>
      <c r="J33" s="68">
        <v>47.58</v>
      </c>
      <c r="K33" s="68">
        <v>19.850000000000001</v>
      </c>
      <c r="L33" s="68">
        <v>306.36099999999999</v>
      </c>
      <c r="M33" s="68">
        <v>444.32</v>
      </c>
      <c r="N33" s="68">
        <v>3.1890000000000001</v>
      </c>
      <c r="O33" s="68">
        <v>8.0169999999999995</v>
      </c>
      <c r="P33" s="68">
        <v>19.88</v>
      </c>
      <c r="Q33" s="68">
        <v>523.89</v>
      </c>
      <c r="R33" s="68">
        <v>148.68</v>
      </c>
      <c r="S33" s="69">
        <v>205.11799999999999</v>
      </c>
    </row>
    <row r="34" spans="1:19" x14ac:dyDescent="0.35">
      <c r="A34" s="67">
        <v>4.9180000000000001</v>
      </c>
      <c r="B34" s="68">
        <v>363.64</v>
      </c>
      <c r="C34" s="68">
        <v>0.27</v>
      </c>
      <c r="D34" s="68">
        <v>0.81699999999999995</v>
      </c>
      <c r="E34" s="68">
        <v>12.07</v>
      </c>
      <c r="F34" s="68">
        <v>551.64400000000001</v>
      </c>
      <c r="G34" s="68">
        <v>0</v>
      </c>
      <c r="H34" s="68">
        <v>7.35</v>
      </c>
      <c r="I34" s="68">
        <v>82.63</v>
      </c>
      <c r="J34" s="68">
        <v>45.23</v>
      </c>
      <c r="K34" s="68">
        <v>18.420000000000002</v>
      </c>
      <c r="L34" s="68">
        <v>238.97900000000001</v>
      </c>
      <c r="M34" s="68">
        <v>454.51</v>
      </c>
      <c r="N34" s="68">
        <v>4.9610000000000003</v>
      </c>
      <c r="O34" s="68">
        <v>7.726</v>
      </c>
      <c r="P34" s="68">
        <v>19.309999999999999</v>
      </c>
      <c r="Q34" s="68">
        <v>513.34</v>
      </c>
      <c r="R34" s="68">
        <v>151.38</v>
      </c>
      <c r="S34" s="69">
        <v>207.19800000000001</v>
      </c>
    </row>
    <row r="35" spans="1:19" ht="15" thickBot="1" x14ac:dyDescent="0.4">
      <c r="A35" s="70">
        <v>5.2850000000000001</v>
      </c>
      <c r="B35" s="71">
        <v>367.3</v>
      </c>
      <c r="C35" s="71">
        <v>0.3</v>
      </c>
      <c r="D35" s="71">
        <v>0.82399999999999995</v>
      </c>
      <c r="E35" s="71">
        <v>12.73</v>
      </c>
      <c r="F35" s="71">
        <v>557.84500000000003</v>
      </c>
      <c r="G35" s="71" t="s">
        <v>422</v>
      </c>
      <c r="H35" s="71">
        <v>7.09</v>
      </c>
      <c r="I35" s="71">
        <v>95.59</v>
      </c>
      <c r="J35" s="71">
        <v>45.48</v>
      </c>
      <c r="K35" s="71">
        <v>21.16</v>
      </c>
      <c r="L35" s="71">
        <v>275.34399999999999</v>
      </c>
      <c r="M35" s="71">
        <v>474.22</v>
      </c>
      <c r="N35" s="71">
        <v>5.0570000000000004</v>
      </c>
      <c r="O35" s="71">
        <v>7.6950000000000003</v>
      </c>
      <c r="P35" s="71">
        <v>18.55</v>
      </c>
      <c r="Q35" s="71">
        <v>617.28</v>
      </c>
      <c r="R35" s="71">
        <v>168.02</v>
      </c>
      <c r="S35" s="72">
        <v>209.482</v>
      </c>
    </row>
  </sheetData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0FF125-2036-481C-B0A8-D1E40585D098}">
  <dimension ref="A1:AC62"/>
  <sheetViews>
    <sheetView workbookViewId="0">
      <selection activeCell="O7" sqref="O7"/>
    </sheetView>
  </sheetViews>
  <sheetFormatPr defaultColWidth="9.1796875" defaultRowHeight="14.5" x14ac:dyDescent="0.35"/>
  <cols>
    <col min="1" max="1" width="4.1796875" style="82" bestFit="1" customWidth="1"/>
    <col min="2" max="2" width="6.26953125" style="82" bestFit="1" customWidth="1"/>
    <col min="3" max="4" width="5.1796875" style="82" bestFit="1" customWidth="1"/>
    <col min="5" max="5" width="5.26953125" style="82" bestFit="1" customWidth="1"/>
    <col min="6" max="6" width="4.7265625" style="82" bestFit="1" customWidth="1"/>
    <col min="7" max="7" width="5" style="82" bestFit="1" customWidth="1"/>
    <col min="8" max="10" width="9.26953125" style="82" customWidth="1"/>
    <col min="11" max="11" width="9.1796875" style="82"/>
    <col min="12" max="12" width="13.453125" style="82" bestFit="1" customWidth="1"/>
    <col min="13" max="13" width="16.81640625" style="82" bestFit="1" customWidth="1"/>
    <col min="14" max="16384" width="9.1796875" style="82"/>
  </cols>
  <sheetData>
    <row r="1" spans="1:29" ht="58" x14ac:dyDescent="0.35">
      <c r="A1" s="78" t="s">
        <v>719</v>
      </c>
      <c r="B1" s="78" t="s">
        <v>256</v>
      </c>
      <c r="C1" s="78" t="s">
        <v>257</v>
      </c>
      <c r="D1" s="78" t="s">
        <v>258</v>
      </c>
      <c r="E1" s="78" t="s">
        <v>259</v>
      </c>
      <c r="F1" s="78" t="s">
        <v>260</v>
      </c>
      <c r="G1" s="78" t="s">
        <v>743</v>
      </c>
      <c r="H1" s="78" t="s">
        <v>744</v>
      </c>
      <c r="I1" s="78" t="s">
        <v>745</v>
      </c>
      <c r="J1" s="78" t="s">
        <v>263</v>
      </c>
      <c r="K1" s="92" t="s">
        <v>724</v>
      </c>
      <c r="L1" s="93" t="s">
        <v>725</v>
      </c>
      <c r="M1" s="92" t="s">
        <v>726</v>
      </c>
      <c r="AC1" s="82" t="s">
        <v>426</v>
      </c>
    </row>
    <row r="2" spans="1:29" x14ac:dyDescent="0.35">
      <c r="A2" s="78"/>
      <c r="B2" s="78"/>
      <c r="C2" s="78"/>
      <c r="D2" s="78"/>
      <c r="E2" s="78"/>
      <c r="F2" s="78"/>
      <c r="G2" s="78"/>
      <c r="H2" s="78"/>
      <c r="I2" s="78"/>
      <c r="J2" s="78"/>
      <c r="K2" s="96"/>
      <c r="L2" s="110" t="s">
        <v>729</v>
      </c>
    </row>
    <row r="3" spans="1:29" x14ac:dyDescent="0.35">
      <c r="A3" s="82">
        <v>396</v>
      </c>
      <c r="B3" s="82" t="s">
        <v>746</v>
      </c>
      <c r="C3" s="82" t="s">
        <v>12</v>
      </c>
      <c r="D3" s="82">
        <v>1</v>
      </c>
      <c r="E3" s="82" t="s">
        <v>272</v>
      </c>
      <c r="F3" s="82">
        <v>2</v>
      </c>
      <c r="G3" s="82" t="s">
        <v>429</v>
      </c>
      <c r="H3" s="82">
        <v>145</v>
      </c>
      <c r="I3" s="82">
        <v>150</v>
      </c>
      <c r="J3" s="82">
        <v>-2.95</v>
      </c>
      <c r="K3" s="111">
        <v>0.52531234228971968</v>
      </c>
      <c r="L3" s="111">
        <v>-24.746194396114625</v>
      </c>
      <c r="M3" s="82" t="s">
        <v>731</v>
      </c>
    </row>
    <row r="4" spans="1:29" x14ac:dyDescent="0.35">
      <c r="A4" s="82">
        <v>396</v>
      </c>
      <c r="B4" s="82" t="s">
        <v>746</v>
      </c>
      <c r="C4" s="82" t="s">
        <v>12</v>
      </c>
      <c r="D4" s="82">
        <v>1</v>
      </c>
      <c r="E4" s="82" t="s">
        <v>272</v>
      </c>
      <c r="F4" s="82">
        <v>3</v>
      </c>
      <c r="G4" s="82" t="s">
        <v>429</v>
      </c>
      <c r="H4" s="82">
        <v>145</v>
      </c>
      <c r="I4" s="82">
        <v>150</v>
      </c>
      <c r="J4" s="82">
        <v>-4.45</v>
      </c>
      <c r="K4" s="84">
        <v>0.45787776378896888</v>
      </c>
      <c r="L4" s="84">
        <v>-24.746186290359343</v>
      </c>
      <c r="M4" s="82" t="s">
        <v>731</v>
      </c>
    </row>
    <row r="5" spans="1:29" x14ac:dyDescent="0.35">
      <c r="A5" s="82">
        <v>396</v>
      </c>
      <c r="B5" s="82" t="s">
        <v>746</v>
      </c>
      <c r="C5" s="82" t="s">
        <v>12</v>
      </c>
      <c r="D5" s="82">
        <v>2</v>
      </c>
      <c r="E5" s="82" t="s">
        <v>272</v>
      </c>
      <c r="F5" s="82">
        <v>2</v>
      </c>
      <c r="G5" s="82" t="s">
        <v>429</v>
      </c>
      <c r="H5" s="82">
        <v>145</v>
      </c>
      <c r="I5" s="82">
        <v>150</v>
      </c>
      <c r="J5" s="82">
        <v>-8.35</v>
      </c>
      <c r="K5" s="84">
        <v>0.42950833333333327</v>
      </c>
      <c r="L5" s="84">
        <v>-24.988896485899332</v>
      </c>
      <c r="M5" s="82" t="s">
        <v>731</v>
      </c>
    </row>
    <row r="6" spans="1:29" x14ac:dyDescent="0.35">
      <c r="A6" s="82">
        <v>396</v>
      </c>
      <c r="B6" s="82" t="s">
        <v>746</v>
      </c>
      <c r="C6" s="82" t="s">
        <v>12</v>
      </c>
      <c r="D6" s="82">
        <v>2</v>
      </c>
      <c r="E6" s="82" t="s">
        <v>272</v>
      </c>
      <c r="F6" s="82">
        <v>4</v>
      </c>
      <c r="G6" s="82" t="s">
        <v>429</v>
      </c>
      <c r="H6" s="82">
        <v>145</v>
      </c>
      <c r="I6" s="82">
        <v>150</v>
      </c>
      <c r="J6" s="82">
        <v>-11.36</v>
      </c>
      <c r="K6" s="84">
        <v>0.50211755176171458</v>
      </c>
      <c r="L6" s="84">
        <v>-24.531276767816841</v>
      </c>
      <c r="M6" s="82" t="s">
        <v>731</v>
      </c>
    </row>
    <row r="7" spans="1:29" x14ac:dyDescent="0.35">
      <c r="A7" s="82">
        <v>396</v>
      </c>
      <c r="B7" s="82" t="s">
        <v>746</v>
      </c>
      <c r="C7" s="82" t="s">
        <v>12</v>
      </c>
      <c r="D7" s="82">
        <v>2</v>
      </c>
      <c r="E7" s="82" t="s">
        <v>272</v>
      </c>
      <c r="F7" s="82">
        <v>6</v>
      </c>
      <c r="G7" s="82" t="s">
        <v>429</v>
      </c>
      <c r="H7" s="82">
        <v>145</v>
      </c>
      <c r="I7" s="82">
        <v>150</v>
      </c>
      <c r="J7" s="82">
        <v>-14.37</v>
      </c>
      <c r="K7" s="84">
        <v>0.39394661039173906</v>
      </c>
      <c r="L7" s="84">
        <v>-25.528409127342414</v>
      </c>
      <c r="M7" s="82" t="s">
        <v>731</v>
      </c>
    </row>
    <row r="8" spans="1:29" x14ac:dyDescent="0.35">
      <c r="A8" s="82">
        <v>396</v>
      </c>
      <c r="B8" s="82" t="s">
        <v>746</v>
      </c>
      <c r="C8" s="82" t="s">
        <v>12</v>
      </c>
      <c r="D8" s="82">
        <v>3</v>
      </c>
      <c r="E8" s="82" t="s">
        <v>272</v>
      </c>
      <c r="F8" s="82">
        <v>2</v>
      </c>
      <c r="G8" s="82" t="s">
        <v>429</v>
      </c>
      <c r="H8" s="82">
        <v>145</v>
      </c>
      <c r="I8" s="82">
        <v>150</v>
      </c>
      <c r="J8" s="82">
        <v>-17.850000000000001</v>
      </c>
      <c r="K8" s="84">
        <v>0.65675906477506052</v>
      </c>
      <c r="L8" s="84">
        <v>-25.627287826601574</v>
      </c>
      <c r="M8" s="82" t="s">
        <v>731</v>
      </c>
    </row>
    <row r="9" spans="1:29" x14ac:dyDescent="0.35">
      <c r="A9" s="82">
        <v>396</v>
      </c>
      <c r="B9" s="82" t="s">
        <v>746</v>
      </c>
      <c r="C9" s="82" t="s">
        <v>12</v>
      </c>
      <c r="D9" s="82">
        <v>3</v>
      </c>
      <c r="E9" s="82" t="s">
        <v>272</v>
      </c>
      <c r="F9" s="82">
        <v>4</v>
      </c>
      <c r="G9" s="82" t="s">
        <v>429</v>
      </c>
      <c r="H9" s="82">
        <v>145</v>
      </c>
      <c r="I9" s="82">
        <v>150</v>
      </c>
      <c r="J9" s="82">
        <v>-20.86</v>
      </c>
      <c r="K9" s="84">
        <v>0.30305315058371507</v>
      </c>
      <c r="L9" s="84">
        <v>-25.12732291037662</v>
      </c>
      <c r="M9" s="82" t="s">
        <v>731</v>
      </c>
    </row>
    <row r="10" spans="1:29" x14ac:dyDescent="0.35">
      <c r="A10" s="82">
        <v>396</v>
      </c>
      <c r="B10" s="82" t="s">
        <v>746</v>
      </c>
      <c r="C10" s="82" t="s">
        <v>12</v>
      </c>
      <c r="D10" s="82">
        <v>3</v>
      </c>
      <c r="E10" s="82" t="s">
        <v>272</v>
      </c>
      <c r="F10" s="82">
        <v>6</v>
      </c>
      <c r="G10" s="82" t="s">
        <v>429</v>
      </c>
      <c r="H10" s="82">
        <v>145</v>
      </c>
      <c r="I10" s="82">
        <v>150</v>
      </c>
      <c r="J10" s="82">
        <v>-23.86</v>
      </c>
      <c r="K10" s="84">
        <v>0.19009027982184351</v>
      </c>
      <c r="L10" s="84">
        <v>-26.134531966814954</v>
      </c>
      <c r="M10" s="82" t="s">
        <v>731</v>
      </c>
    </row>
    <row r="11" spans="1:29" x14ac:dyDescent="0.35">
      <c r="A11" s="82">
        <v>396</v>
      </c>
      <c r="B11" s="82" t="s">
        <v>746</v>
      </c>
      <c r="C11" s="82" t="s">
        <v>12</v>
      </c>
      <c r="D11" s="82">
        <v>4</v>
      </c>
      <c r="E11" s="82" t="s">
        <v>272</v>
      </c>
      <c r="F11" s="82">
        <v>2</v>
      </c>
      <c r="G11" s="82" t="s">
        <v>429</v>
      </c>
      <c r="H11" s="82">
        <v>145</v>
      </c>
      <c r="I11" s="82">
        <v>150</v>
      </c>
      <c r="J11" s="82">
        <v>-27.36</v>
      </c>
      <c r="K11" s="84">
        <v>0.22526907567567567</v>
      </c>
      <c r="L11" s="84">
        <v>-24.922177345938902</v>
      </c>
      <c r="M11" s="82" t="s">
        <v>731</v>
      </c>
    </row>
    <row r="12" spans="1:29" x14ac:dyDescent="0.35">
      <c r="A12" s="82">
        <v>396</v>
      </c>
      <c r="B12" s="82" t="s">
        <v>746</v>
      </c>
      <c r="C12" s="82" t="s">
        <v>12</v>
      </c>
      <c r="D12" s="82">
        <v>4</v>
      </c>
      <c r="E12" s="82" t="s">
        <v>272</v>
      </c>
      <c r="F12" s="82">
        <v>6</v>
      </c>
      <c r="G12" s="82" t="s">
        <v>447</v>
      </c>
      <c r="H12" s="82">
        <v>114</v>
      </c>
      <c r="I12" s="82">
        <v>115</v>
      </c>
      <c r="J12" s="82">
        <v>-33.06</v>
      </c>
      <c r="K12" s="84">
        <v>0.1738165453507087</v>
      </c>
      <c r="L12" s="84">
        <v>-23.963740927028898</v>
      </c>
      <c r="M12" s="82" t="s">
        <v>731</v>
      </c>
    </row>
    <row r="13" spans="1:29" x14ac:dyDescent="0.35">
      <c r="A13" s="82">
        <v>396</v>
      </c>
      <c r="B13" s="82" t="s">
        <v>746</v>
      </c>
      <c r="C13" s="82" t="s">
        <v>12</v>
      </c>
      <c r="D13" s="82">
        <v>4</v>
      </c>
      <c r="E13" s="82" t="s">
        <v>272</v>
      </c>
      <c r="F13" s="82">
        <v>6</v>
      </c>
      <c r="G13" s="82" t="s">
        <v>447</v>
      </c>
      <c r="H13" s="82">
        <v>138</v>
      </c>
      <c r="I13" s="82">
        <v>139</v>
      </c>
      <c r="J13" s="82">
        <v>-33.299999999999997</v>
      </c>
      <c r="K13" s="84">
        <v>0.198719942791762</v>
      </c>
      <c r="L13" s="84">
        <v>-29.02373114098819</v>
      </c>
      <c r="M13" s="82" t="s">
        <v>731</v>
      </c>
    </row>
    <row r="14" spans="1:29" x14ac:dyDescent="0.35">
      <c r="A14" s="82">
        <v>396</v>
      </c>
      <c r="B14" s="82" t="s">
        <v>746</v>
      </c>
      <c r="C14" s="82" t="s">
        <v>12</v>
      </c>
      <c r="D14" s="82">
        <v>4</v>
      </c>
      <c r="E14" s="82" t="s">
        <v>272</v>
      </c>
      <c r="F14" s="82">
        <v>6</v>
      </c>
      <c r="G14" s="82" t="s">
        <v>429</v>
      </c>
      <c r="H14" s="82">
        <v>145</v>
      </c>
      <c r="I14" s="82">
        <v>150</v>
      </c>
      <c r="J14" s="82">
        <v>-33.369999999999997</v>
      </c>
      <c r="K14" s="84">
        <v>0.20040410158201499</v>
      </c>
      <c r="L14" s="84">
        <v>-28.823832982481147</v>
      </c>
      <c r="M14" s="82" t="s">
        <v>731</v>
      </c>
    </row>
    <row r="15" spans="1:29" x14ac:dyDescent="0.35">
      <c r="A15" s="82">
        <v>396</v>
      </c>
      <c r="B15" s="82" t="s">
        <v>746</v>
      </c>
      <c r="C15" s="82" t="s">
        <v>12</v>
      </c>
      <c r="D15" s="82">
        <v>4</v>
      </c>
      <c r="E15" s="82" t="s">
        <v>272</v>
      </c>
      <c r="F15" s="82">
        <v>7</v>
      </c>
      <c r="G15" s="82" t="s">
        <v>429</v>
      </c>
      <c r="H15" s="82">
        <v>12</v>
      </c>
      <c r="I15" s="82">
        <v>13</v>
      </c>
      <c r="J15" s="82">
        <v>-33.54</v>
      </c>
      <c r="K15" s="84">
        <v>0.20852160262931374</v>
      </c>
      <c r="L15" s="84">
        <v>-28.431025298021648</v>
      </c>
      <c r="M15" s="82" t="s">
        <v>731</v>
      </c>
    </row>
    <row r="16" spans="1:29" x14ac:dyDescent="0.35">
      <c r="A16" s="82">
        <v>396</v>
      </c>
      <c r="B16" s="82" t="s">
        <v>746</v>
      </c>
      <c r="C16" s="82" t="s">
        <v>12</v>
      </c>
      <c r="D16" s="82">
        <v>5</v>
      </c>
      <c r="E16" s="82" t="s">
        <v>272</v>
      </c>
      <c r="F16" s="82">
        <v>2</v>
      </c>
      <c r="G16" s="82" t="s">
        <v>429</v>
      </c>
      <c r="H16" s="82">
        <v>140</v>
      </c>
      <c r="I16" s="82">
        <v>150</v>
      </c>
      <c r="J16" s="82">
        <v>-36.81</v>
      </c>
      <c r="K16" s="84">
        <v>0.15872060481804204</v>
      </c>
      <c r="L16" s="84">
        <v>-27.929384639109923</v>
      </c>
      <c r="M16" s="82" t="s">
        <v>731</v>
      </c>
    </row>
    <row r="17" spans="1:14" x14ac:dyDescent="0.35">
      <c r="A17" s="82">
        <v>396</v>
      </c>
      <c r="B17" s="82" t="s">
        <v>746</v>
      </c>
      <c r="C17" s="82" t="s">
        <v>12</v>
      </c>
      <c r="D17" s="82">
        <v>5</v>
      </c>
      <c r="E17" s="82" t="s">
        <v>272</v>
      </c>
      <c r="F17" s="82">
        <v>4</v>
      </c>
      <c r="G17" s="82" t="s">
        <v>429</v>
      </c>
      <c r="H17" s="82">
        <v>140</v>
      </c>
      <c r="I17" s="82">
        <v>150</v>
      </c>
      <c r="J17" s="82">
        <v>-39.81</v>
      </c>
      <c r="K17" s="84">
        <v>7.157645404718406E-2</v>
      </c>
      <c r="L17" s="84">
        <v>-26.637025476835003</v>
      </c>
      <c r="M17" s="82" t="s">
        <v>731</v>
      </c>
    </row>
    <row r="18" spans="1:14" x14ac:dyDescent="0.35">
      <c r="A18" s="82">
        <v>396</v>
      </c>
      <c r="B18" s="82" t="s">
        <v>746</v>
      </c>
      <c r="C18" s="82" t="s">
        <v>12</v>
      </c>
      <c r="D18" s="82">
        <v>5</v>
      </c>
      <c r="E18" s="82" t="s">
        <v>272</v>
      </c>
      <c r="F18" s="82">
        <v>6</v>
      </c>
      <c r="G18" s="82" t="s">
        <v>429</v>
      </c>
      <c r="H18" s="82">
        <v>112</v>
      </c>
      <c r="I18" s="82">
        <v>122</v>
      </c>
      <c r="J18" s="82">
        <v>-42.53</v>
      </c>
      <c r="K18" s="84">
        <v>0.11571793560757371</v>
      </c>
      <c r="L18" s="84">
        <v>-27.549329979879506</v>
      </c>
      <c r="M18" s="82" t="s">
        <v>731</v>
      </c>
    </row>
    <row r="19" spans="1:14" x14ac:dyDescent="0.35">
      <c r="A19" s="82">
        <v>396</v>
      </c>
      <c r="B19" s="82" t="s">
        <v>746</v>
      </c>
      <c r="C19" s="82" t="s">
        <v>12</v>
      </c>
      <c r="D19" s="82">
        <v>6</v>
      </c>
      <c r="E19" s="82" t="s">
        <v>272</v>
      </c>
      <c r="F19" s="82">
        <v>2</v>
      </c>
      <c r="G19" s="82" t="s">
        <v>429</v>
      </c>
      <c r="H19" s="82">
        <v>140</v>
      </c>
      <c r="I19" s="82">
        <v>150</v>
      </c>
      <c r="J19" s="82">
        <v>-46.3</v>
      </c>
      <c r="K19" s="84">
        <v>0.13541884539473686</v>
      </c>
      <c r="L19" s="84">
        <v>-25.699845708254617</v>
      </c>
      <c r="M19" s="82" t="s">
        <v>731</v>
      </c>
    </row>
    <row r="20" spans="1:14" x14ac:dyDescent="0.35">
      <c r="A20" s="82">
        <v>396</v>
      </c>
      <c r="B20" s="82" t="s">
        <v>746</v>
      </c>
      <c r="C20" s="82" t="s">
        <v>12</v>
      </c>
      <c r="D20" s="82">
        <v>6</v>
      </c>
      <c r="E20" s="82" t="s">
        <v>272</v>
      </c>
      <c r="F20" s="82">
        <v>4</v>
      </c>
      <c r="G20" s="82" t="s">
        <v>429</v>
      </c>
      <c r="H20" s="82">
        <v>141</v>
      </c>
      <c r="I20" s="82">
        <v>151</v>
      </c>
      <c r="J20" s="82">
        <v>-49.33</v>
      </c>
      <c r="K20" s="84">
        <v>1.1239175748291301</v>
      </c>
      <c r="L20" s="84">
        <v>-25.429478770916116</v>
      </c>
      <c r="M20" s="82" t="s">
        <v>731</v>
      </c>
    </row>
    <row r="21" spans="1:14" x14ac:dyDescent="0.35">
      <c r="A21" s="82">
        <v>396</v>
      </c>
      <c r="B21" s="82" t="s">
        <v>746</v>
      </c>
      <c r="C21" s="82" t="s">
        <v>12</v>
      </c>
      <c r="D21" s="82">
        <v>6</v>
      </c>
      <c r="E21" s="82" t="s">
        <v>272</v>
      </c>
      <c r="F21" s="82">
        <v>6</v>
      </c>
      <c r="G21" s="82" t="s">
        <v>429</v>
      </c>
      <c r="H21" s="82">
        <v>140</v>
      </c>
      <c r="I21" s="82">
        <v>150</v>
      </c>
      <c r="J21" s="82">
        <v>-52.36</v>
      </c>
      <c r="K21" s="84">
        <v>1.3355358596158409</v>
      </c>
      <c r="L21" s="84">
        <v>-26.040728179835217</v>
      </c>
      <c r="M21" s="82" t="s">
        <v>731</v>
      </c>
    </row>
    <row r="22" spans="1:14" x14ac:dyDescent="0.35">
      <c r="A22" s="104">
        <v>396</v>
      </c>
      <c r="B22" s="104" t="s">
        <v>746</v>
      </c>
      <c r="C22" s="104" t="s">
        <v>12</v>
      </c>
      <c r="D22" s="104">
        <v>7</v>
      </c>
      <c r="E22" s="104" t="s">
        <v>747</v>
      </c>
      <c r="F22" s="104">
        <v>1</v>
      </c>
      <c r="G22" s="104" t="s">
        <v>447</v>
      </c>
      <c r="H22" s="104">
        <v>65</v>
      </c>
      <c r="I22" s="104">
        <v>66</v>
      </c>
      <c r="J22" s="104">
        <v>-53.55</v>
      </c>
      <c r="K22" s="112">
        <v>9.1568274198591496E-2</v>
      </c>
      <c r="L22" s="112">
        <v>-28.1</v>
      </c>
      <c r="M22" s="105" t="s">
        <v>395</v>
      </c>
      <c r="N22" s="82" t="s">
        <v>748</v>
      </c>
    </row>
    <row r="23" spans="1:14" x14ac:dyDescent="0.35">
      <c r="A23" s="104">
        <v>396</v>
      </c>
      <c r="B23" s="104" t="s">
        <v>746</v>
      </c>
      <c r="C23" s="104" t="s">
        <v>12</v>
      </c>
      <c r="D23" s="104">
        <v>7</v>
      </c>
      <c r="E23" s="104" t="s">
        <v>747</v>
      </c>
      <c r="F23" s="104">
        <v>1</v>
      </c>
      <c r="G23" s="104" t="s">
        <v>447</v>
      </c>
      <c r="H23" s="104">
        <v>70</v>
      </c>
      <c r="I23" s="104">
        <v>75</v>
      </c>
      <c r="J23" s="104">
        <v>-53.6</v>
      </c>
      <c r="K23" s="112">
        <v>5.7568977229550546E-2</v>
      </c>
      <c r="L23" s="112">
        <v>-27.7</v>
      </c>
      <c r="M23" s="105" t="s">
        <v>395</v>
      </c>
      <c r="N23" s="82" t="s">
        <v>748</v>
      </c>
    </row>
    <row r="24" spans="1:14" x14ac:dyDescent="0.35">
      <c r="A24" s="82">
        <v>396</v>
      </c>
      <c r="B24" s="82" t="s">
        <v>746</v>
      </c>
      <c r="C24" s="82" t="s">
        <v>12</v>
      </c>
      <c r="D24" s="82">
        <v>7</v>
      </c>
      <c r="E24" s="82" t="s">
        <v>747</v>
      </c>
      <c r="F24" s="82">
        <v>1</v>
      </c>
      <c r="G24" s="82" t="s">
        <v>447</v>
      </c>
      <c r="H24" s="82">
        <v>80</v>
      </c>
      <c r="I24" s="82">
        <v>82</v>
      </c>
      <c r="J24" s="82">
        <v>-53.7</v>
      </c>
      <c r="K24" s="84">
        <v>1.911583053596615</v>
      </c>
      <c r="L24" s="84">
        <v>-25.879601792997676</v>
      </c>
      <c r="M24" s="82" t="s">
        <v>731</v>
      </c>
    </row>
    <row r="25" spans="1:14" x14ac:dyDescent="0.35">
      <c r="A25" s="104">
        <v>396</v>
      </c>
      <c r="B25" s="104" t="s">
        <v>746</v>
      </c>
      <c r="C25" s="104" t="s">
        <v>12</v>
      </c>
      <c r="D25" s="104">
        <v>10</v>
      </c>
      <c r="E25" s="104" t="s">
        <v>9</v>
      </c>
      <c r="F25" s="104">
        <v>1</v>
      </c>
      <c r="G25" s="104" t="s">
        <v>447</v>
      </c>
      <c r="H25" s="105" t="s">
        <v>505</v>
      </c>
      <c r="I25" s="105" t="s">
        <v>506</v>
      </c>
      <c r="J25" s="104">
        <v>-64.72</v>
      </c>
      <c r="K25" s="112">
        <v>1.1119319436722694</v>
      </c>
      <c r="L25" s="112">
        <v>-25.8</v>
      </c>
      <c r="M25" s="105" t="s">
        <v>395</v>
      </c>
    </row>
    <row r="26" spans="1:14" x14ac:dyDescent="0.35">
      <c r="A26" s="104">
        <v>396</v>
      </c>
      <c r="B26" s="104" t="s">
        <v>746</v>
      </c>
      <c r="C26" s="104" t="s">
        <v>12</v>
      </c>
      <c r="D26" s="104">
        <v>10</v>
      </c>
      <c r="E26" s="104" t="s">
        <v>9</v>
      </c>
      <c r="F26" s="104">
        <v>1</v>
      </c>
      <c r="G26" s="104" t="s">
        <v>447</v>
      </c>
      <c r="H26" s="105" t="s">
        <v>567</v>
      </c>
      <c r="I26" s="105" t="s">
        <v>749</v>
      </c>
      <c r="J26" s="104">
        <v>-65.05</v>
      </c>
      <c r="K26" s="112">
        <v>1.2955918550011187</v>
      </c>
      <c r="L26" s="112">
        <v>-25.6</v>
      </c>
      <c r="M26" s="105" t="s">
        <v>395</v>
      </c>
    </row>
    <row r="27" spans="1:14" x14ac:dyDescent="0.35">
      <c r="A27" s="104">
        <v>396</v>
      </c>
      <c r="B27" s="104" t="s">
        <v>746</v>
      </c>
      <c r="C27" s="104" t="s">
        <v>12</v>
      </c>
      <c r="D27" s="104">
        <v>10</v>
      </c>
      <c r="E27" s="104" t="s">
        <v>9</v>
      </c>
      <c r="F27" s="104">
        <v>1</v>
      </c>
      <c r="G27" s="104" t="s">
        <v>447</v>
      </c>
      <c r="H27" s="105" t="s">
        <v>582</v>
      </c>
      <c r="I27" s="105" t="s">
        <v>680</v>
      </c>
      <c r="J27" s="104">
        <v>-65.55</v>
      </c>
      <c r="K27" s="112">
        <v>1.5581305523368096</v>
      </c>
      <c r="L27" s="112">
        <v>-25.8</v>
      </c>
      <c r="M27" s="105" t="s">
        <v>395</v>
      </c>
    </row>
    <row r="28" spans="1:14" x14ac:dyDescent="0.35">
      <c r="A28" s="104">
        <v>396</v>
      </c>
      <c r="B28" s="104" t="s">
        <v>746</v>
      </c>
      <c r="C28" s="104" t="s">
        <v>12</v>
      </c>
      <c r="D28" s="104">
        <v>10</v>
      </c>
      <c r="E28" s="104" t="s">
        <v>9</v>
      </c>
      <c r="F28" s="104">
        <v>2</v>
      </c>
      <c r="G28" s="104" t="s">
        <v>447</v>
      </c>
      <c r="H28" s="105" t="s">
        <v>531</v>
      </c>
      <c r="I28" s="105" t="s">
        <v>567</v>
      </c>
      <c r="J28" s="104">
        <v>-66.55</v>
      </c>
      <c r="K28" s="112">
        <v>1.1428831964254504</v>
      </c>
      <c r="L28" s="112">
        <v>-25.9</v>
      </c>
      <c r="M28" s="105" t="s">
        <v>395</v>
      </c>
    </row>
    <row r="29" spans="1:14" x14ac:dyDescent="0.35">
      <c r="A29" s="104">
        <v>396</v>
      </c>
      <c r="B29" s="104" t="s">
        <v>746</v>
      </c>
      <c r="C29" s="104" t="s">
        <v>12</v>
      </c>
      <c r="D29" s="104">
        <v>10</v>
      </c>
      <c r="E29" s="104" t="s">
        <v>9</v>
      </c>
      <c r="F29" s="104">
        <v>2</v>
      </c>
      <c r="G29" s="104" t="s">
        <v>447</v>
      </c>
      <c r="H29" s="105" t="s">
        <v>582</v>
      </c>
      <c r="I29" s="105" t="s">
        <v>750</v>
      </c>
      <c r="J29" s="104">
        <v>-67.05</v>
      </c>
      <c r="K29" s="112">
        <v>0.94846878238536503</v>
      </c>
      <c r="L29" s="112">
        <v>-25.6</v>
      </c>
      <c r="M29" s="105" t="s">
        <v>395</v>
      </c>
    </row>
    <row r="30" spans="1:14" x14ac:dyDescent="0.35">
      <c r="A30" s="82">
        <v>396</v>
      </c>
      <c r="B30" s="106" t="s">
        <v>746</v>
      </c>
      <c r="C30" s="82" t="s">
        <v>12</v>
      </c>
      <c r="D30" s="82">
        <v>10</v>
      </c>
      <c r="E30" s="82" t="s">
        <v>9</v>
      </c>
      <c r="F30" s="82">
        <v>2</v>
      </c>
      <c r="G30" s="82" t="s">
        <v>429</v>
      </c>
      <c r="H30" s="82">
        <v>140</v>
      </c>
      <c r="I30" s="82">
        <v>150</v>
      </c>
      <c r="J30" s="82">
        <v>-67.400000000000006</v>
      </c>
      <c r="K30" s="84">
        <v>0.5309878242501056</v>
      </c>
      <c r="L30" s="84">
        <v>-25.44878337584856</v>
      </c>
      <c r="M30" s="82" t="s">
        <v>731</v>
      </c>
    </row>
    <row r="31" spans="1:14" s="113" customFormat="1" x14ac:dyDescent="0.35">
      <c r="A31" s="104">
        <v>396</v>
      </c>
      <c r="B31" s="104" t="s">
        <v>746</v>
      </c>
      <c r="C31" s="104" t="s">
        <v>12</v>
      </c>
      <c r="D31" s="104">
        <v>10</v>
      </c>
      <c r="E31" s="104" t="s">
        <v>9</v>
      </c>
      <c r="F31" s="104">
        <v>3</v>
      </c>
      <c r="G31" s="105" t="s">
        <v>447</v>
      </c>
      <c r="H31" s="105" t="s">
        <v>437</v>
      </c>
      <c r="I31" s="105" t="s">
        <v>479</v>
      </c>
      <c r="J31" s="104">
        <v>-67.55</v>
      </c>
      <c r="K31" s="112">
        <v>1.0936573799644338</v>
      </c>
      <c r="L31" s="112">
        <v>-25.7</v>
      </c>
      <c r="M31" s="105" t="s">
        <v>395</v>
      </c>
    </row>
    <row r="32" spans="1:14" x14ac:dyDescent="0.35">
      <c r="A32" s="104">
        <v>396</v>
      </c>
      <c r="B32" s="104" t="s">
        <v>746</v>
      </c>
      <c r="C32" s="104" t="s">
        <v>12</v>
      </c>
      <c r="D32" s="104">
        <v>10</v>
      </c>
      <c r="E32" s="104" t="s">
        <v>9</v>
      </c>
      <c r="F32" s="104">
        <v>3</v>
      </c>
      <c r="G32" s="105" t="s">
        <v>447</v>
      </c>
      <c r="H32" s="105" t="s">
        <v>531</v>
      </c>
      <c r="I32" s="105" t="s">
        <v>567</v>
      </c>
      <c r="J32" s="104">
        <v>-68.05</v>
      </c>
      <c r="K32" s="112">
        <v>1.0419294990723562</v>
      </c>
      <c r="L32" s="112">
        <v>-25.9</v>
      </c>
      <c r="M32" s="105" t="s">
        <v>395</v>
      </c>
    </row>
    <row r="33" spans="1:13" x14ac:dyDescent="0.35">
      <c r="A33" s="104">
        <v>396</v>
      </c>
      <c r="B33" s="104" t="s">
        <v>746</v>
      </c>
      <c r="C33" s="104" t="s">
        <v>12</v>
      </c>
      <c r="D33" s="104">
        <v>10</v>
      </c>
      <c r="E33" s="104" t="s">
        <v>9</v>
      </c>
      <c r="F33" s="104">
        <v>4</v>
      </c>
      <c r="G33" s="105" t="s">
        <v>447</v>
      </c>
      <c r="H33" s="105" t="s">
        <v>462</v>
      </c>
      <c r="I33" s="105" t="s">
        <v>437</v>
      </c>
      <c r="J33" s="104">
        <v>-69.05</v>
      </c>
      <c r="K33" s="112">
        <v>1.7243560642707767</v>
      </c>
      <c r="L33" s="112">
        <v>-25.6</v>
      </c>
      <c r="M33" s="105" t="s">
        <v>395</v>
      </c>
    </row>
    <row r="34" spans="1:13" x14ac:dyDescent="0.35">
      <c r="A34" s="104">
        <v>396</v>
      </c>
      <c r="B34" s="104" t="s">
        <v>746</v>
      </c>
      <c r="C34" s="104" t="s">
        <v>12</v>
      </c>
      <c r="D34" s="104">
        <v>10</v>
      </c>
      <c r="E34" s="104" t="s">
        <v>9</v>
      </c>
      <c r="F34" s="104">
        <v>4</v>
      </c>
      <c r="G34" s="105" t="s">
        <v>447</v>
      </c>
      <c r="H34" s="105" t="s">
        <v>531</v>
      </c>
      <c r="I34" s="105" t="s">
        <v>567</v>
      </c>
      <c r="J34" s="104">
        <v>-69.55</v>
      </c>
      <c r="K34" s="112">
        <v>1.3744200958020594</v>
      </c>
      <c r="L34" s="112">
        <v>-26</v>
      </c>
      <c r="M34" s="105" t="s">
        <v>395</v>
      </c>
    </row>
    <row r="35" spans="1:13" x14ac:dyDescent="0.35">
      <c r="A35" s="104">
        <v>396</v>
      </c>
      <c r="B35" s="104" t="s">
        <v>746</v>
      </c>
      <c r="C35" s="104" t="s">
        <v>12</v>
      </c>
      <c r="D35" s="104">
        <v>10</v>
      </c>
      <c r="E35" s="104" t="s">
        <v>9</v>
      </c>
      <c r="F35" s="104">
        <v>4</v>
      </c>
      <c r="G35" s="105" t="s">
        <v>447</v>
      </c>
      <c r="H35" s="104">
        <v>104</v>
      </c>
      <c r="I35" s="104">
        <v>105</v>
      </c>
      <c r="J35" s="104">
        <v>-70.05</v>
      </c>
      <c r="K35" s="112">
        <v>1.35484064672061</v>
      </c>
      <c r="L35" s="112">
        <v>-26.2</v>
      </c>
      <c r="M35" s="105" t="s">
        <v>395</v>
      </c>
    </row>
    <row r="36" spans="1:13" x14ac:dyDescent="0.35">
      <c r="A36" s="82">
        <v>396</v>
      </c>
      <c r="B36" s="82" t="s">
        <v>746</v>
      </c>
      <c r="C36" s="82" t="s">
        <v>12</v>
      </c>
      <c r="D36" s="82">
        <v>11</v>
      </c>
      <c r="E36" s="82" t="s">
        <v>9</v>
      </c>
      <c r="F36" s="82">
        <v>3</v>
      </c>
      <c r="G36" s="82" t="s">
        <v>429</v>
      </c>
      <c r="H36" s="82">
        <v>140</v>
      </c>
      <c r="I36" s="82">
        <v>150</v>
      </c>
      <c r="J36" s="82">
        <v>-73.8</v>
      </c>
      <c r="K36" s="84">
        <v>0.50090388526534224</v>
      </c>
      <c r="L36" s="84">
        <v>-25.143075353119823</v>
      </c>
      <c r="M36" s="82" t="s">
        <v>731</v>
      </c>
    </row>
    <row r="37" spans="1:13" s="114" customFormat="1" x14ac:dyDescent="0.35">
      <c r="A37" s="82">
        <v>396</v>
      </c>
      <c r="B37" s="82" t="s">
        <v>746</v>
      </c>
      <c r="C37" s="82" t="s">
        <v>12</v>
      </c>
      <c r="D37" s="82">
        <v>12</v>
      </c>
      <c r="E37" s="82" t="s">
        <v>9</v>
      </c>
      <c r="F37" s="82">
        <v>3</v>
      </c>
      <c r="G37" s="82" t="s">
        <v>429</v>
      </c>
      <c r="H37" s="82">
        <v>140</v>
      </c>
      <c r="I37" s="82">
        <v>150</v>
      </c>
      <c r="J37" s="82">
        <v>-83.6</v>
      </c>
      <c r="K37" s="84">
        <v>0.49405270769230769</v>
      </c>
      <c r="L37" s="84">
        <v>-25.531617104563004</v>
      </c>
      <c r="M37" s="82" t="s">
        <v>731</v>
      </c>
    </row>
    <row r="38" spans="1:13" s="114" customFormat="1" x14ac:dyDescent="0.35">
      <c r="A38" s="82">
        <v>396</v>
      </c>
      <c r="B38" s="82" t="s">
        <v>746</v>
      </c>
      <c r="C38" s="82" t="s">
        <v>12</v>
      </c>
      <c r="D38" s="82">
        <v>13</v>
      </c>
      <c r="E38" s="82" t="s">
        <v>9</v>
      </c>
      <c r="F38" s="82">
        <v>3</v>
      </c>
      <c r="G38" s="82" t="s">
        <v>429</v>
      </c>
      <c r="H38" s="82">
        <v>140</v>
      </c>
      <c r="I38" s="82">
        <v>150</v>
      </c>
      <c r="J38" s="82">
        <v>-93.31</v>
      </c>
      <c r="K38" s="84">
        <v>0.52381114099429504</v>
      </c>
      <c r="L38" s="84">
        <v>-26.06181451762793</v>
      </c>
      <c r="M38" s="82" t="s">
        <v>731</v>
      </c>
    </row>
    <row r="39" spans="1:13" x14ac:dyDescent="0.35">
      <c r="A39" s="82">
        <v>396</v>
      </c>
      <c r="B39" s="82" t="s">
        <v>746</v>
      </c>
      <c r="C39" s="82" t="s">
        <v>12</v>
      </c>
      <c r="D39" s="82">
        <v>14</v>
      </c>
      <c r="E39" s="82" t="s">
        <v>9</v>
      </c>
      <c r="F39" s="82">
        <v>3</v>
      </c>
      <c r="G39" s="82" t="s">
        <v>429</v>
      </c>
      <c r="H39" s="82">
        <v>141</v>
      </c>
      <c r="I39" s="82">
        <v>151</v>
      </c>
      <c r="J39" s="82">
        <v>-103.02</v>
      </c>
      <c r="K39" s="84">
        <v>0.45132465123094956</v>
      </c>
      <c r="L39" s="84">
        <v>-25.603305186954483</v>
      </c>
      <c r="M39" s="82" t="s">
        <v>731</v>
      </c>
    </row>
    <row r="40" spans="1:13" x14ac:dyDescent="0.35">
      <c r="A40" s="82">
        <v>396</v>
      </c>
      <c r="B40" s="82" t="s">
        <v>746</v>
      </c>
      <c r="C40" s="82" t="s">
        <v>12</v>
      </c>
      <c r="D40" s="82">
        <v>15</v>
      </c>
      <c r="E40" s="82" t="s">
        <v>9</v>
      </c>
      <c r="F40" s="82">
        <v>2</v>
      </c>
      <c r="G40" s="82" t="s">
        <v>429</v>
      </c>
      <c r="H40" s="82">
        <v>134</v>
      </c>
      <c r="I40" s="82">
        <v>144</v>
      </c>
      <c r="J40" s="82">
        <v>-111.13</v>
      </c>
      <c r="K40" s="84">
        <v>0.37471179925330267</v>
      </c>
      <c r="L40" s="84">
        <v>-25.541928089014096</v>
      </c>
      <c r="M40" s="82" t="s">
        <v>731</v>
      </c>
    </row>
    <row r="41" spans="1:13" x14ac:dyDescent="0.35">
      <c r="A41" s="82">
        <v>396</v>
      </c>
      <c r="B41" s="82" t="s">
        <v>746</v>
      </c>
      <c r="C41" s="82" t="s">
        <v>12</v>
      </c>
      <c r="D41" s="82">
        <v>16</v>
      </c>
      <c r="E41" s="82" t="s">
        <v>9</v>
      </c>
      <c r="F41" s="82">
        <v>3</v>
      </c>
      <c r="G41" s="82" t="s">
        <v>429</v>
      </c>
      <c r="H41" s="82">
        <v>140</v>
      </c>
      <c r="I41" s="82">
        <v>150</v>
      </c>
      <c r="J41" s="82">
        <v>-122.5</v>
      </c>
      <c r="K41" s="84">
        <v>0.41402833237575398</v>
      </c>
      <c r="L41" s="84">
        <v>-25.595294271133106</v>
      </c>
      <c r="M41" s="82" t="s">
        <v>731</v>
      </c>
    </row>
    <row r="42" spans="1:13" x14ac:dyDescent="0.35">
      <c r="A42" s="82">
        <v>396</v>
      </c>
      <c r="B42" s="82" t="s">
        <v>746</v>
      </c>
      <c r="C42" s="82" t="s">
        <v>12</v>
      </c>
      <c r="D42" s="82">
        <v>17</v>
      </c>
      <c r="E42" s="82" t="s">
        <v>9</v>
      </c>
      <c r="F42" s="82">
        <v>3</v>
      </c>
      <c r="G42" s="82" t="s">
        <v>429</v>
      </c>
      <c r="H42" s="82">
        <v>140</v>
      </c>
      <c r="I42" s="82">
        <v>150</v>
      </c>
      <c r="J42" s="82">
        <v>-132.19999999999999</v>
      </c>
      <c r="K42" s="84">
        <v>0.40137029675547348</v>
      </c>
      <c r="L42" s="84">
        <v>-25.646167371840765</v>
      </c>
      <c r="M42" s="82" t="s">
        <v>731</v>
      </c>
    </row>
    <row r="43" spans="1:13" x14ac:dyDescent="0.35">
      <c r="A43" s="82">
        <v>396</v>
      </c>
      <c r="B43" s="82" t="s">
        <v>746</v>
      </c>
      <c r="C43" s="82" t="s">
        <v>12</v>
      </c>
      <c r="D43" s="82">
        <v>18</v>
      </c>
      <c r="E43" s="82" t="s">
        <v>9</v>
      </c>
      <c r="F43" s="82">
        <v>3</v>
      </c>
      <c r="G43" s="82" t="s">
        <v>429</v>
      </c>
      <c r="H43" s="82">
        <v>140</v>
      </c>
      <c r="I43" s="82">
        <v>150</v>
      </c>
      <c r="J43" s="82">
        <v>-141.9</v>
      </c>
      <c r="K43" s="84">
        <v>0.46992834427305546</v>
      </c>
      <c r="L43" s="84">
        <v>-25.296463100542702</v>
      </c>
      <c r="M43" s="82" t="s">
        <v>731</v>
      </c>
    </row>
    <row r="44" spans="1:13" x14ac:dyDescent="0.35">
      <c r="A44" s="82">
        <v>396</v>
      </c>
      <c r="B44" s="82" t="s">
        <v>746</v>
      </c>
      <c r="C44" s="82" t="s">
        <v>12</v>
      </c>
      <c r="D44" s="82">
        <v>19</v>
      </c>
      <c r="E44" s="82" t="s">
        <v>9</v>
      </c>
      <c r="F44" s="82">
        <v>3</v>
      </c>
      <c r="G44" s="82" t="s">
        <v>429</v>
      </c>
      <c r="H44" s="82">
        <v>140</v>
      </c>
      <c r="I44" s="82">
        <v>150</v>
      </c>
      <c r="J44" s="82">
        <v>-151.6</v>
      </c>
      <c r="K44" s="84">
        <v>0.37672520504731866</v>
      </c>
      <c r="L44" s="84">
        <v>-25.452197801595389</v>
      </c>
      <c r="M44" s="82" t="s">
        <v>731</v>
      </c>
    </row>
    <row r="45" spans="1:13" x14ac:dyDescent="0.35">
      <c r="A45" s="82">
        <v>396</v>
      </c>
      <c r="B45" s="82" t="s">
        <v>746</v>
      </c>
      <c r="C45" s="82" t="s">
        <v>12</v>
      </c>
      <c r="D45" s="82">
        <v>20</v>
      </c>
      <c r="E45" s="82" t="s">
        <v>9</v>
      </c>
      <c r="F45" s="82">
        <v>3</v>
      </c>
      <c r="G45" s="82" t="s">
        <v>429</v>
      </c>
      <c r="H45" s="82">
        <v>140</v>
      </c>
      <c r="I45" s="82">
        <v>150</v>
      </c>
      <c r="J45" s="82">
        <v>-161.41</v>
      </c>
      <c r="K45" s="84">
        <v>0.52453922384105967</v>
      </c>
      <c r="L45" s="84">
        <v>-26.105227303988482</v>
      </c>
      <c r="M45" s="82" t="s">
        <v>731</v>
      </c>
    </row>
    <row r="46" spans="1:13" x14ac:dyDescent="0.35">
      <c r="A46" s="82">
        <v>396</v>
      </c>
      <c r="B46" s="82" t="s">
        <v>746</v>
      </c>
      <c r="C46" s="82" t="s">
        <v>12</v>
      </c>
      <c r="D46" s="82">
        <v>21</v>
      </c>
      <c r="E46" s="82" t="s">
        <v>9</v>
      </c>
      <c r="F46" s="82">
        <v>3</v>
      </c>
      <c r="G46" s="82" t="s">
        <v>429</v>
      </c>
      <c r="H46" s="82">
        <v>140</v>
      </c>
      <c r="I46" s="82">
        <v>150</v>
      </c>
      <c r="J46" s="82">
        <v>-171.09</v>
      </c>
      <c r="K46" s="84">
        <v>0.36671202715809892</v>
      </c>
      <c r="L46" s="84">
        <v>-25.752804452756958</v>
      </c>
      <c r="M46" s="82" t="s">
        <v>731</v>
      </c>
    </row>
    <row r="47" spans="1:13" x14ac:dyDescent="0.35">
      <c r="A47" s="82">
        <v>396</v>
      </c>
      <c r="B47" s="82" t="s">
        <v>746</v>
      </c>
      <c r="C47" s="82" t="s">
        <v>12</v>
      </c>
      <c r="D47" s="82">
        <v>22</v>
      </c>
      <c r="E47" s="82" t="s">
        <v>9</v>
      </c>
      <c r="F47" s="82">
        <v>3</v>
      </c>
      <c r="G47" s="82" t="s">
        <v>429</v>
      </c>
      <c r="H47" s="82">
        <v>140</v>
      </c>
      <c r="I47" s="82">
        <v>150</v>
      </c>
      <c r="J47" s="82">
        <v>-180.8</v>
      </c>
      <c r="K47" s="84">
        <v>0.37891002937473767</v>
      </c>
      <c r="L47" s="84">
        <v>-25.416004877985763</v>
      </c>
      <c r="M47" s="82" t="s">
        <v>731</v>
      </c>
    </row>
    <row r="48" spans="1:13" x14ac:dyDescent="0.35">
      <c r="A48" s="82">
        <v>396</v>
      </c>
      <c r="B48" s="82" t="s">
        <v>746</v>
      </c>
      <c r="C48" s="82" t="s">
        <v>12</v>
      </c>
      <c r="D48" s="82">
        <v>23</v>
      </c>
      <c r="E48" s="82" t="s">
        <v>9</v>
      </c>
      <c r="F48" s="82">
        <v>3</v>
      </c>
      <c r="G48" s="82" t="s">
        <v>429</v>
      </c>
      <c r="H48" s="82">
        <v>140</v>
      </c>
      <c r="I48" s="82">
        <v>150</v>
      </c>
      <c r="J48" s="82">
        <v>-190.6</v>
      </c>
      <c r="K48" s="84">
        <v>0.47541301057147239</v>
      </c>
      <c r="L48" s="84">
        <v>-25.996567342404305</v>
      </c>
      <c r="M48" s="82" t="s">
        <v>731</v>
      </c>
    </row>
    <row r="51" spans="1:13" x14ac:dyDescent="0.35">
      <c r="A51" s="104">
        <v>396</v>
      </c>
      <c r="B51" s="104" t="s">
        <v>746</v>
      </c>
      <c r="C51" s="104" t="s">
        <v>12</v>
      </c>
      <c r="D51" s="104">
        <v>7</v>
      </c>
      <c r="E51" s="104" t="s">
        <v>747</v>
      </c>
      <c r="F51" s="104">
        <v>1</v>
      </c>
      <c r="G51" s="104" t="s">
        <v>447</v>
      </c>
      <c r="H51" s="104">
        <v>65</v>
      </c>
      <c r="I51" s="104">
        <v>66</v>
      </c>
      <c r="J51" s="106">
        <v>-53.55</v>
      </c>
      <c r="K51" s="112">
        <v>9.1568274198591496E-2</v>
      </c>
      <c r="L51" s="112">
        <v>-28.1</v>
      </c>
      <c r="M51" s="113" t="s">
        <v>395</v>
      </c>
    </row>
    <row r="52" spans="1:13" x14ac:dyDescent="0.35">
      <c r="A52" s="104">
        <v>396</v>
      </c>
      <c r="B52" s="104" t="s">
        <v>746</v>
      </c>
      <c r="C52" s="104" t="s">
        <v>12</v>
      </c>
      <c r="D52" s="104">
        <v>7</v>
      </c>
      <c r="E52" s="104" t="s">
        <v>747</v>
      </c>
      <c r="F52" s="104">
        <v>1</v>
      </c>
      <c r="G52" s="104" t="s">
        <v>447</v>
      </c>
      <c r="H52" s="104">
        <v>70</v>
      </c>
      <c r="I52" s="104">
        <v>75</v>
      </c>
      <c r="J52" s="106">
        <v>-53.6</v>
      </c>
      <c r="K52" s="112">
        <v>5.7568977229550546E-2</v>
      </c>
      <c r="L52" s="112">
        <v>-27.7</v>
      </c>
      <c r="M52" s="113" t="s">
        <v>395</v>
      </c>
    </row>
    <row r="53" spans="1:13" x14ac:dyDescent="0.35">
      <c r="A53" s="104">
        <v>396</v>
      </c>
      <c r="B53" s="104" t="s">
        <v>746</v>
      </c>
      <c r="C53" s="104" t="s">
        <v>12</v>
      </c>
      <c r="D53" s="104">
        <v>10</v>
      </c>
      <c r="E53" s="104" t="s">
        <v>9</v>
      </c>
      <c r="F53" s="104">
        <v>1</v>
      </c>
      <c r="G53" s="104" t="s">
        <v>447</v>
      </c>
      <c r="H53" s="105" t="s">
        <v>505</v>
      </c>
      <c r="I53" s="105" t="s">
        <v>506</v>
      </c>
      <c r="J53" s="106">
        <v>-64.72</v>
      </c>
      <c r="K53" s="112">
        <v>1.1119319436722694</v>
      </c>
      <c r="L53" s="112">
        <v>-25.8</v>
      </c>
      <c r="M53" s="113" t="s">
        <v>395</v>
      </c>
    </row>
    <row r="54" spans="1:13" x14ac:dyDescent="0.35">
      <c r="A54" s="104">
        <v>396</v>
      </c>
      <c r="B54" s="104" t="s">
        <v>746</v>
      </c>
      <c r="C54" s="104" t="s">
        <v>12</v>
      </c>
      <c r="D54" s="104">
        <v>10</v>
      </c>
      <c r="E54" s="104" t="s">
        <v>9</v>
      </c>
      <c r="F54" s="104">
        <v>1</v>
      </c>
      <c r="G54" s="104" t="s">
        <v>447</v>
      </c>
      <c r="H54" s="105" t="s">
        <v>567</v>
      </c>
      <c r="I54" s="105" t="s">
        <v>749</v>
      </c>
      <c r="J54" s="106">
        <v>-65.05</v>
      </c>
      <c r="K54" s="112">
        <v>1.2955918550011187</v>
      </c>
      <c r="L54" s="112">
        <v>-25.6</v>
      </c>
      <c r="M54" s="113" t="s">
        <v>395</v>
      </c>
    </row>
    <row r="55" spans="1:13" x14ac:dyDescent="0.35">
      <c r="A55" s="104">
        <v>396</v>
      </c>
      <c r="B55" s="104" t="s">
        <v>746</v>
      </c>
      <c r="C55" s="104" t="s">
        <v>12</v>
      </c>
      <c r="D55" s="104">
        <v>10</v>
      </c>
      <c r="E55" s="104" t="s">
        <v>9</v>
      </c>
      <c r="F55" s="104">
        <v>1</v>
      </c>
      <c r="G55" s="104" t="s">
        <v>447</v>
      </c>
      <c r="H55" s="105" t="s">
        <v>582</v>
      </c>
      <c r="I55" s="105" t="s">
        <v>680</v>
      </c>
      <c r="J55" s="106">
        <v>-65.55</v>
      </c>
      <c r="K55" s="112">
        <v>1.5581305523368096</v>
      </c>
      <c r="L55" s="112">
        <v>-25.8</v>
      </c>
      <c r="M55" s="113" t="s">
        <v>395</v>
      </c>
    </row>
    <row r="56" spans="1:13" x14ac:dyDescent="0.35">
      <c r="A56" s="104">
        <v>396</v>
      </c>
      <c r="B56" s="104" t="s">
        <v>746</v>
      </c>
      <c r="C56" s="104" t="s">
        <v>12</v>
      </c>
      <c r="D56" s="104">
        <v>10</v>
      </c>
      <c r="E56" s="104" t="s">
        <v>9</v>
      </c>
      <c r="F56" s="104">
        <v>2</v>
      </c>
      <c r="G56" s="104" t="s">
        <v>447</v>
      </c>
      <c r="H56" s="105" t="s">
        <v>531</v>
      </c>
      <c r="I56" s="105" t="s">
        <v>567</v>
      </c>
      <c r="J56" s="106">
        <v>-66.55</v>
      </c>
      <c r="K56" s="112">
        <v>1.1428831964254504</v>
      </c>
      <c r="L56" s="112">
        <v>-25.9</v>
      </c>
      <c r="M56" s="113" t="s">
        <v>395</v>
      </c>
    </row>
    <row r="57" spans="1:13" x14ac:dyDescent="0.35">
      <c r="A57" s="104">
        <v>396</v>
      </c>
      <c r="B57" s="104" t="s">
        <v>746</v>
      </c>
      <c r="C57" s="104" t="s">
        <v>12</v>
      </c>
      <c r="D57" s="104">
        <v>10</v>
      </c>
      <c r="E57" s="104" t="s">
        <v>9</v>
      </c>
      <c r="F57" s="104">
        <v>2</v>
      </c>
      <c r="G57" s="104" t="s">
        <v>447</v>
      </c>
      <c r="H57" s="105" t="s">
        <v>582</v>
      </c>
      <c r="I57" s="105" t="s">
        <v>750</v>
      </c>
      <c r="J57" s="106">
        <v>-67.05</v>
      </c>
      <c r="K57" s="112">
        <v>0.94846878238536503</v>
      </c>
      <c r="L57" s="112">
        <v>-25.6</v>
      </c>
      <c r="M57" s="113" t="s">
        <v>395</v>
      </c>
    </row>
    <row r="58" spans="1:13" x14ac:dyDescent="0.35">
      <c r="A58" s="104">
        <v>396</v>
      </c>
      <c r="B58" s="104" t="s">
        <v>746</v>
      </c>
      <c r="C58" s="104" t="s">
        <v>12</v>
      </c>
      <c r="D58" s="104">
        <v>10</v>
      </c>
      <c r="E58" s="104" t="s">
        <v>9</v>
      </c>
      <c r="F58" s="104">
        <v>3</v>
      </c>
      <c r="G58" s="105" t="s">
        <v>447</v>
      </c>
      <c r="H58" s="105" t="s">
        <v>437</v>
      </c>
      <c r="I58" s="105" t="s">
        <v>479</v>
      </c>
      <c r="J58" s="106">
        <v>-67.55</v>
      </c>
      <c r="K58" s="112">
        <v>1.0936573799644338</v>
      </c>
      <c r="L58" s="112">
        <v>-25.7</v>
      </c>
      <c r="M58" s="113" t="s">
        <v>395</v>
      </c>
    </row>
    <row r="59" spans="1:13" x14ac:dyDescent="0.35">
      <c r="A59" s="104">
        <v>396</v>
      </c>
      <c r="B59" s="104" t="s">
        <v>746</v>
      </c>
      <c r="C59" s="104" t="s">
        <v>12</v>
      </c>
      <c r="D59" s="104">
        <v>10</v>
      </c>
      <c r="E59" s="104" t="s">
        <v>9</v>
      </c>
      <c r="F59" s="104">
        <v>3</v>
      </c>
      <c r="G59" s="105" t="s">
        <v>447</v>
      </c>
      <c r="H59" s="105" t="s">
        <v>531</v>
      </c>
      <c r="I59" s="105" t="s">
        <v>567</v>
      </c>
      <c r="J59" s="106">
        <v>-68.05</v>
      </c>
      <c r="K59" s="112">
        <v>1.0419294990723562</v>
      </c>
      <c r="L59" s="112">
        <v>-25.9</v>
      </c>
      <c r="M59" s="113" t="s">
        <v>395</v>
      </c>
    </row>
    <row r="60" spans="1:13" x14ac:dyDescent="0.35">
      <c r="A60" s="104">
        <v>396</v>
      </c>
      <c r="B60" s="104" t="s">
        <v>746</v>
      </c>
      <c r="C60" s="104" t="s">
        <v>12</v>
      </c>
      <c r="D60" s="104">
        <v>10</v>
      </c>
      <c r="E60" s="104" t="s">
        <v>9</v>
      </c>
      <c r="F60" s="104">
        <v>4</v>
      </c>
      <c r="G60" s="105" t="s">
        <v>447</v>
      </c>
      <c r="H60" s="105" t="s">
        <v>462</v>
      </c>
      <c r="I60" s="105" t="s">
        <v>437</v>
      </c>
      <c r="J60" s="106">
        <v>-69.05</v>
      </c>
      <c r="K60" s="112">
        <v>1.7243560642707767</v>
      </c>
      <c r="L60" s="112">
        <v>-25.6</v>
      </c>
      <c r="M60" s="113" t="s">
        <v>395</v>
      </c>
    </row>
    <row r="61" spans="1:13" x14ac:dyDescent="0.35">
      <c r="A61" s="104">
        <v>396</v>
      </c>
      <c r="B61" s="104" t="s">
        <v>746</v>
      </c>
      <c r="C61" s="104" t="s">
        <v>12</v>
      </c>
      <c r="D61" s="104">
        <v>10</v>
      </c>
      <c r="E61" s="104" t="s">
        <v>9</v>
      </c>
      <c r="F61" s="104">
        <v>4</v>
      </c>
      <c r="G61" s="105" t="s">
        <v>447</v>
      </c>
      <c r="H61" s="105" t="s">
        <v>531</v>
      </c>
      <c r="I61" s="105" t="s">
        <v>567</v>
      </c>
      <c r="J61" s="106">
        <v>-69.55</v>
      </c>
      <c r="K61" s="112">
        <v>1.3744200958020594</v>
      </c>
      <c r="L61" s="112">
        <v>-26</v>
      </c>
      <c r="M61" s="113" t="s">
        <v>395</v>
      </c>
    </row>
    <row r="62" spans="1:13" x14ac:dyDescent="0.35">
      <c r="A62" s="104">
        <v>396</v>
      </c>
      <c r="B62" s="104" t="s">
        <v>746</v>
      </c>
      <c r="C62" s="104" t="s">
        <v>12</v>
      </c>
      <c r="D62" s="104">
        <v>10</v>
      </c>
      <c r="E62" s="104" t="s">
        <v>9</v>
      </c>
      <c r="F62" s="104">
        <v>4</v>
      </c>
      <c r="G62" s="105" t="s">
        <v>447</v>
      </c>
      <c r="H62" s="106">
        <v>104</v>
      </c>
      <c r="I62" s="106">
        <v>105</v>
      </c>
      <c r="J62" s="106">
        <v>-70.05</v>
      </c>
      <c r="K62" s="112">
        <v>1.35484064672061</v>
      </c>
      <c r="L62" s="112">
        <v>-26.2</v>
      </c>
      <c r="M62" s="113" t="s">
        <v>395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745877-7E14-4DF0-90CF-79DD69989BF8}">
  <dimension ref="A1:EH74"/>
  <sheetViews>
    <sheetView zoomScaleNormal="100" workbookViewId="0">
      <pane ySplit="1" topLeftCell="A59" activePane="bottomLeft" state="frozen"/>
      <selection activeCell="N34" sqref="N34"/>
      <selection pane="bottomLeft" activeCell="N34" sqref="N34"/>
    </sheetView>
  </sheetViews>
  <sheetFormatPr defaultRowHeight="14.5" x14ac:dyDescent="0.35"/>
  <cols>
    <col min="1" max="1" width="10.54296875" customWidth="1"/>
    <col min="2" max="2" width="13.1796875" customWidth="1"/>
  </cols>
  <sheetData>
    <row r="1" spans="1:138" ht="67.5" customHeight="1" x14ac:dyDescent="0.35">
      <c r="A1" s="24" t="s">
        <v>93</v>
      </c>
      <c r="B1" s="24" t="s">
        <v>94</v>
      </c>
      <c r="C1" s="24" t="s">
        <v>95</v>
      </c>
      <c r="D1" s="24" t="s">
        <v>96</v>
      </c>
      <c r="E1" s="24" t="s">
        <v>97</v>
      </c>
      <c r="F1" s="28" t="s">
        <v>98</v>
      </c>
      <c r="G1" s="24" t="s">
        <v>99</v>
      </c>
      <c r="H1" s="28" t="s">
        <v>100</v>
      </c>
      <c r="I1" s="24" t="s">
        <v>101</v>
      </c>
      <c r="J1" s="28" t="s">
        <v>102</v>
      </c>
      <c r="K1" s="28" t="s">
        <v>103</v>
      </c>
      <c r="L1" s="24" t="s">
        <v>104</v>
      </c>
      <c r="M1" s="24" t="s">
        <v>105</v>
      </c>
      <c r="N1" s="24" t="s">
        <v>106</v>
      </c>
      <c r="O1" s="24" t="s">
        <v>107</v>
      </c>
      <c r="P1" s="28" t="s">
        <v>108</v>
      </c>
      <c r="Q1" s="28" t="s">
        <v>109</v>
      </c>
      <c r="R1" s="24" t="s">
        <v>110</v>
      </c>
      <c r="S1" s="28" t="s">
        <v>111</v>
      </c>
      <c r="T1" s="24" t="s">
        <v>112</v>
      </c>
      <c r="U1" s="24" t="s">
        <v>113</v>
      </c>
      <c r="V1" s="24" t="s">
        <v>114</v>
      </c>
      <c r="W1" s="24" t="s">
        <v>115</v>
      </c>
      <c r="X1" s="24" t="s">
        <v>116</v>
      </c>
      <c r="Y1" s="24" t="s">
        <v>117</v>
      </c>
      <c r="Z1" s="24"/>
      <c r="AA1" s="24" t="s">
        <v>118</v>
      </c>
      <c r="AB1" s="24" t="s">
        <v>119</v>
      </c>
      <c r="AC1" s="24" t="s">
        <v>120</v>
      </c>
      <c r="AD1" s="24" t="s">
        <v>121</v>
      </c>
      <c r="AE1" s="24" t="s">
        <v>122</v>
      </c>
      <c r="AF1" s="24" t="s">
        <v>123</v>
      </c>
      <c r="AG1" s="24" t="s">
        <v>124</v>
      </c>
      <c r="AH1" s="24" t="s">
        <v>125</v>
      </c>
      <c r="AI1" s="24" t="s">
        <v>126</v>
      </c>
      <c r="AJ1" s="24" t="s">
        <v>127</v>
      </c>
      <c r="AK1" s="24" t="s">
        <v>128</v>
      </c>
      <c r="AL1" s="24" t="s">
        <v>129</v>
      </c>
      <c r="AM1" s="24" t="s">
        <v>130</v>
      </c>
      <c r="AN1" s="24" t="s">
        <v>131</v>
      </c>
      <c r="AO1" s="24" t="s">
        <v>132</v>
      </c>
      <c r="AP1" s="24" t="s">
        <v>133</v>
      </c>
      <c r="AQ1" s="24" t="s">
        <v>134</v>
      </c>
      <c r="AR1" s="24" t="s">
        <v>135</v>
      </c>
      <c r="AS1" s="24" t="s">
        <v>136</v>
      </c>
      <c r="AT1" s="24" t="s">
        <v>137</v>
      </c>
      <c r="AU1" s="24" t="s">
        <v>138</v>
      </c>
      <c r="AV1" s="24" t="s">
        <v>139</v>
      </c>
      <c r="AW1" s="24" t="s">
        <v>140</v>
      </c>
      <c r="AX1" s="24" t="s">
        <v>141</v>
      </c>
      <c r="AY1" s="24" t="s">
        <v>142</v>
      </c>
      <c r="AZ1" s="24" t="s">
        <v>143</v>
      </c>
      <c r="BA1" s="24" t="s">
        <v>144</v>
      </c>
      <c r="BB1" s="24" t="s">
        <v>145</v>
      </c>
      <c r="BC1" s="24" t="s">
        <v>146</v>
      </c>
      <c r="BD1" s="24" t="s">
        <v>147</v>
      </c>
      <c r="BE1" s="24" t="s">
        <v>148</v>
      </c>
      <c r="BF1" s="24" t="s">
        <v>149</v>
      </c>
      <c r="BG1" s="24" t="s">
        <v>150</v>
      </c>
      <c r="BH1" s="24" t="s">
        <v>151</v>
      </c>
      <c r="BI1" s="24" t="s">
        <v>152</v>
      </c>
      <c r="BJ1" s="24" t="s">
        <v>153</v>
      </c>
      <c r="BK1" s="24" t="s">
        <v>154</v>
      </c>
      <c r="BL1" s="24" t="s">
        <v>155</v>
      </c>
      <c r="BM1" s="24" t="s">
        <v>156</v>
      </c>
      <c r="BN1" s="24" t="s">
        <v>157</v>
      </c>
      <c r="BO1" s="24" t="s">
        <v>158</v>
      </c>
      <c r="BP1" s="24" t="s">
        <v>159</v>
      </c>
      <c r="BQ1" s="24" t="s">
        <v>160</v>
      </c>
      <c r="BR1" s="24" t="s">
        <v>161</v>
      </c>
      <c r="BS1" s="24" t="s">
        <v>162</v>
      </c>
      <c r="BT1" s="24" t="s">
        <v>163</v>
      </c>
      <c r="BU1" s="24" t="s">
        <v>164</v>
      </c>
      <c r="BV1" s="24" t="s">
        <v>165</v>
      </c>
      <c r="BW1" s="24" t="s">
        <v>166</v>
      </c>
      <c r="BX1" s="24" t="s">
        <v>167</v>
      </c>
      <c r="BY1" s="24" t="s">
        <v>168</v>
      </c>
      <c r="BZ1" s="24" t="s">
        <v>169</v>
      </c>
      <c r="CA1" s="24" t="s">
        <v>170</v>
      </c>
      <c r="CB1" s="24" t="s">
        <v>171</v>
      </c>
      <c r="CC1" s="24" t="s">
        <v>172</v>
      </c>
      <c r="CD1" s="24" t="s">
        <v>173</v>
      </c>
      <c r="CE1" s="24" t="s">
        <v>174</v>
      </c>
      <c r="CF1" s="24" t="s">
        <v>175</v>
      </c>
      <c r="CG1" s="24" t="s">
        <v>176</v>
      </c>
      <c r="CH1" s="24" t="s">
        <v>177</v>
      </c>
      <c r="CI1" s="24" t="s">
        <v>178</v>
      </c>
      <c r="CJ1" s="24" t="s">
        <v>179</v>
      </c>
      <c r="CK1" s="24" t="s">
        <v>180</v>
      </c>
      <c r="CL1" s="24" t="s">
        <v>181</v>
      </c>
      <c r="CM1" s="24" t="s">
        <v>182</v>
      </c>
      <c r="CN1" s="24" t="s">
        <v>183</v>
      </c>
      <c r="CO1" s="24" t="s">
        <v>184</v>
      </c>
      <c r="CP1" s="24" t="s">
        <v>185</v>
      </c>
      <c r="CQ1" s="24" t="s">
        <v>186</v>
      </c>
      <c r="CR1" s="24" t="s">
        <v>187</v>
      </c>
      <c r="CS1" s="24" t="s">
        <v>188</v>
      </c>
      <c r="CT1" s="24" t="s">
        <v>189</v>
      </c>
      <c r="CU1" s="24" t="s">
        <v>190</v>
      </c>
      <c r="CV1" s="24" t="s">
        <v>191</v>
      </c>
      <c r="CW1" s="24" t="s">
        <v>192</v>
      </c>
      <c r="CX1" s="24" t="s">
        <v>193</v>
      </c>
      <c r="CY1" s="24" t="s">
        <v>194</v>
      </c>
      <c r="CZ1" s="24" t="s">
        <v>195</v>
      </c>
      <c r="DA1" s="24" t="s">
        <v>196</v>
      </c>
      <c r="DB1" s="24" t="s">
        <v>197</v>
      </c>
      <c r="DC1" s="24" t="s">
        <v>198</v>
      </c>
      <c r="DD1" s="24" t="s">
        <v>199</v>
      </c>
      <c r="DE1" s="24" t="s">
        <v>200</v>
      </c>
      <c r="DF1" s="24" t="s">
        <v>201</v>
      </c>
      <c r="DG1" s="24" t="s">
        <v>202</v>
      </c>
      <c r="DH1" s="24" t="s">
        <v>203</v>
      </c>
      <c r="DI1" s="24" t="s">
        <v>204</v>
      </c>
      <c r="DJ1" s="24" t="s">
        <v>205</v>
      </c>
      <c r="DK1" s="24" t="s">
        <v>206</v>
      </c>
      <c r="DL1" s="24" t="s">
        <v>207</v>
      </c>
      <c r="DM1" s="24" t="s">
        <v>208</v>
      </c>
      <c r="DN1" s="24" t="s">
        <v>209</v>
      </c>
      <c r="DO1" s="24" t="s">
        <v>210</v>
      </c>
      <c r="DP1" s="24" t="s">
        <v>211</v>
      </c>
      <c r="DQ1" s="24" t="s">
        <v>212</v>
      </c>
      <c r="DR1" s="24" t="s">
        <v>213</v>
      </c>
      <c r="DS1" s="24" t="s">
        <v>214</v>
      </c>
      <c r="DT1" s="24" t="s">
        <v>215</v>
      </c>
      <c r="DU1" s="24" t="s">
        <v>216</v>
      </c>
      <c r="DV1" s="24" t="s">
        <v>217</v>
      </c>
      <c r="DW1" s="24" t="s">
        <v>218</v>
      </c>
      <c r="DX1" s="24" t="s">
        <v>219</v>
      </c>
      <c r="DY1" s="24" t="s">
        <v>220</v>
      </c>
      <c r="DZ1" s="24" t="s">
        <v>221</v>
      </c>
      <c r="EA1" s="24" t="s">
        <v>222</v>
      </c>
      <c r="EB1" s="24" t="s">
        <v>223</v>
      </c>
      <c r="EC1" s="24" t="s">
        <v>224</v>
      </c>
      <c r="ED1" s="24" t="s">
        <v>225</v>
      </c>
      <c r="EE1" s="24" t="s">
        <v>226</v>
      </c>
      <c r="EF1" s="24" t="s">
        <v>227</v>
      </c>
      <c r="EG1" s="24" t="s">
        <v>228</v>
      </c>
      <c r="EH1" s="24" t="s">
        <v>229</v>
      </c>
    </row>
    <row r="2" spans="1:138" ht="20.25" customHeight="1" x14ac:dyDescent="0.35">
      <c r="A2" t="s">
        <v>230</v>
      </c>
      <c r="C2">
        <v>0.15029394761666348</v>
      </c>
      <c r="E2" s="25">
        <v>0.45052323912835895</v>
      </c>
      <c r="F2" s="25">
        <v>0.15702755358551537</v>
      </c>
      <c r="G2" s="25">
        <v>0.35424937733769879</v>
      </c>
      <c r="H2" s="25">
        <v>2.9611809509864369E-2</v>
      </c>
      <c r="I2" s="25">
        <v>1.7314338866424448</v>
      </c>
      <c r="J2" s="25">
        <v>0.14842675741034492</v>
      </c>
      <c r="K2" s="25">
        <v>4.2947947301488355E-2</v>
      </c>
      <c r="L2" s="25"/>
      <c r="M2" s="25">
        <v>0.15026187987642217</v>
      </c>
      <c r="N2" s="25">
        <v>6.7453379518709028E-2</v>
      </c>
      <c r="O2" s="25">
        <v>5.5514466527406452E-3</v>
      </c>
      <c r="P2" s="25">
        <v>5.8887229062658504E-3</v>
      </c>
      <c r="Q2" s="25">
        <v>2.24191616376654E-2</v>
      </c>
      <c r="R2" s="25">
        <v>0.18360648679949512</v>
      </c>
      <c r="S2" s="25">
        <v>5.3354130679494115E-3</v>
      </c>
      <c r="T2" s="25">
        <v>4.5262335738973144E-3</v>
      </c>
      <c r="U2" s="25">
        <v>1.6205908135583833E-3</v>
      </c>
      <c r="V2" s="25">
        <v>4.6996136263034472E-4</v>
      </c>
      <c r="W2" s="25">
        <v>1.1064175404985504E-4</v>
      </c>
      <c r="X2" s="25">
        <v>5.8676229306910352E-5</v>
      </c>
      <c r="Y2" s="25"/>
      <c r="Z2" s="25"/>
      <c r="AA2" s="25"/>
      <c r="AB2" s="25"/>
      <c r="AC2" s="25"/>
      <c r="AD2" s="25"/>
      <c r="AE2" s="25"/>
      <c r="AN2" s="25"/>
      <c r="AO2" s="25"/>
      <c r="BU2">
        <v>0.15029394761666348</v>
      </c>
      <c r="BW2">
        <v>0.45052323912835895</v>
      </c>
      <c r="BX2">
        <v>0.15702755358551537</v>
      </c>
      <c r="BY2">
        <v>0.35424937733769879</v>
      </c>
      <c r="BZ2">
        <v>2.9611809509864369E-2</v>
      </c>
      <c r="CA2">
        <v>1.7314338866424448</v>
      </c>
      <c r="CB2">
        <v>0.14842675741034492</v>
      </c>
      <c r="CC2">
        <v>4.2947947301488355E-2</v>
      </c>
      <c r="CE2">
        <v>0.15026187987642217</v>
      </c>
      <c r="CF2">
        <v>6.7453379518709028E-2</v>
      </c>
      <c r="CG2">
        <v>5.5514466527406452E-3</v>
      </c>
      <c r="CH2">
        <v>5.8887229062658504E-3</v>
      </c>
      <c r="CI2">
        <v>2.24191616376654E-2</v>
      </c>
      <c r="CJ2">
        <v>0.18360648679949512</v>
      </c>
      <c r="CK2">
        <v>5.3354130679494115E-3</v>
      </c>
      <c r="CL2">
        <v>4.5262335738973144E-3</v>
      </c>
      <c r="CM2">
        <v>1.6205908135583833E-3</v>
      </c>
      <c r="CN2">
        <v>4.6996136263034472E-4</v>
      </c>
      <c r="CO2">
        <v>1.1064175404985504E-4</v>
      </c>
      <c r="CP2">
        <v>5.8676229306910352E-5</v>
      </c>
    </row>
    <row r="3" spans="1:138" ht="15" customHeight="1" x14ac:dyDescent="0.35">
      <c r="A3" s="12" t="s">
        <v>45</v>
      </c>
      <c r="B3" s="12">
        <v>3</v>
      </c>
      <c r="C3" s="12">
        <v>0.17432139904058783</v>
      </c>
      <c r="D3" s="12">
        <v>1051.4873400673405</v>
      </c>
      <c r="E3" s="12">
        <v>30.00929737926306</v>
      </c>
      <c r="F3" s="12">
        <v>29.424884002814814</v>
      </c>
      <c r="G3" s="12">
        <v>28.603713334792261</v>
      </c>
      <c r="H3" s="12">
        <v>8.4279883510822769E-3</v>
      </c>
      <c r="I3" s="12">
        <v>1.298471635921546</v>
      </c>
      <c r="J3" s="12">
        <v>15.00454074625284</v>
      </c>
      <c r="K3" s="12">
        <v>0.87069313160164397</v>
      </c>
      <c r="L3" s="12">
        <v>29261.464675324674</v>
      </c>
      <c r="M3" s="12">
        <v>0.72256459076487811</v>
      </c>
      <c r="N3" s="12">
        <v>2.0337850847914025E-2</v>
      </c>
      <c r="O3" s="12">
        <v>1.2791722539723464E-2</v>
      </c>
      <c r="P3" s="12">
        <v>3.2604996152155641</v>
      </c>
      <c r="Q3" s="12">
        <v>0.83739781377190647</v>
      </c>
      <c r="R3" s="12">
        <v>5.7601004507687546E-3</v>
      </c>
      <c r="S3" s="12">
        <v>1.6413303038370646</v>
      </c>
      <c r="T3" s="12">
        <v>1.292216050397143E-4</v>
      </c>
      <c r="U3" s="12">
        <v>0.10445208370406987</v>
      </c>
      <c r="V3" s="12">
        <v>1.0507585873053778E-2</v>
      </c>
      <c r="W3" s="12">
        <v>1.456777505189141E-5</v>
      </c>
      <c r="X3" s="12">
        <v>9.23594892937818E-4</v>
      </c>
      <c r="Y3" s="12">
        <v>6702827.7155310772</v>
      </c>
      <c r="Z3" s="12"/>
      <c r="AA3" s="12">
        <v>0.14486109908645076</v>
      </c>
      <c r="AB3" s="12">
        <v>3511.0740071173263</v>
      </c>
      <c r="AC3" s="12">
        <v>50.320870449356924</v>
      </c>
      <c r="AD3" s="12">
        <v>20.186038338708531</v>
      </c>
      <c r="AE3" s="12">
        <v>17.218335566481411</v>
      </c>
      <c r="AF3" s="12">
        <v>5.0218137758241042E-2</v>
      </c>
      <c r="AG3" s="12">
        <v>2.4088844837031709</v>
      </c>
      <c r="AH3" s="12">
        <v>9.6033743518394878</v>
      </c>
      <c r="AI3" s="12">
        <v>0.43944381297029073</v>
      </c>
      <c r="AJ3" s="12">
        <v>36501.149120454225</v>
      </c>
      <c r="AK3" s="12">
        <v>0.38400536232314814</v>
      </c>
      <c r="AL3" s="12">
        <v>2.7889881693074704E-2</v>
      </c>
      <c r="AM3" s="12">
        <v>8.313467688379237E-3</v>
      </c>
      <c r="AN3" s="12">
        <v>1.5165255617734357</v>
      </c>
      <c r="AO3" s="12">
        <v>0.44630110514596677</v>
      </c>
      <c r="AP3" s="12">
        <v>1.4695953179188415E-2</v>
      </c>
      <c r="AQ3" s="12">
        <v>1.1014054282406294</v>
      </c>
      <c r="AR3" s="12">
        <v>6.7047513251280034E-4</v>
      </c>
      <c r="AS3" s="12">
        <v>6.2478743413050646E-2</v>
      </c>
      <c r="AT3" s="12">
        <v>6.6043969378876072E-3</v>
      </c>
      <c r="AU3" s="12">
        <v>6.3716994115250363E-5</v>
      </c>
      <c r="AV3" s="12">
        <v>7.2203828195526896E-4</v>
      </c>
      <c r="AW3" s="12">
        <v>3892320.2133164019</v>
      </c>
      <c r="AX3" s="12">
        <v>2.521708056813543E-2</v>
      </c>
      <c r="AY3" s="12">
        <v>611.19953304596334</v>
      </c>
      <c r="AZ3" s="12">
        <v>8.7597391734743972</v>
      </c>
      <c r="BA3" s="12">
        <v>3.51393823703423</v>
      </c>
      <c r="BB3" s="12">
        <v>2.9973274948717066</v>
      </c>
      <c r="BC3" s="12">
        <v>8.7418557074149233E-3</v>
      </c>
      <c r="BD3" s="12">
        <v>0.41933296439109941</v>
      </c>
      <c r="BE3" s="12">
        <v>1.6717328964332872</v>
      </c>
      <c r="BF3" s="12">
        <v>7.6497348886102295E-2</v>
      </c>
      <c r="BG3" s="12">
        <v>6354.0344785780535</v>
      </c>
      <c r="BH3" s="12">
        <v>6.6846753347632071E-2</v>
      </c>
      <c r="BI3" s="12">
        <v>4.8550052300121741E-3</v>
      </c>
      <c r="BJ3" s="12">
        <v>1.4471889680564914E-3</v>
      </c>
      <c r="BK3" s="12">
        <v>0.2639932149904175</v>
      </c>
      <c r="BL3" s="12">
        <v>7.7691050234247327E-2</v>
      </c>
      <c r="BM3" s="12">
        <v>2.5582370814678048E-3</v>
      </c>
      <c r="BN3" s="12">
        <v>0.19173007520501031</v>
      </c>
      <c r="BO3" s="12">
        <v>1.1671473944441418E-4</v>
      </c>
      <c r="BP3" s="12">
        <v>1.0876153200401353E-2</v>
      </c>
      <c r="BQ3" s="12">
        <v>1.1496779379484632E-3</v>
      </c>
      <c r="BR3" s="12">
        <v>1.1091704980125776E-5</v>
      </c>
      <c r="BS3" s="12">
        <v>1.2569073163305245E-4</v>
      </c>
      <c r="BT3" s="12">
        <v>677565.97896310105</v>
      </c>
      <c r="BU3" s="12">
        <v>0.16117106118687421</v>
      </c>
      <c r="BV3" s="12">
        <v>1051.4873400673405</v>
      </c>
      <c r="BW3" s="12">
        <v>29.546632487472817</v>
      </c>
      <c r="BX3" s="12">
        <v>35.233910178722326</v>
      </c>
      <c r="BY3" s="12">
        <v>34.26048357731537</v>
      </c>
      <c r="BZ3" s="12">
        <v>8.2731249227273266E-3</v>
      </c>
      <c r="CA3" s="12">
        <v>1.2711603294292533</v>
      </c>
      <c r="CB3" s="12">
        <v>13.780650170282788</v>
      </c>
      <c r="CC3" s="12">
        <v>0.54637918975858635</v>
      </c>
      <c r="CD3" s="12">
        <v>29261.464675324674</v>
      </c>
      <c r="CE3" s="12">
        <v>0.68934424858380183</v>
      </c>
      <c r="CF3" s="12">
        <v>2.2007706714549977E-2</v>
      </c>
      <c r="CG3" s="12">
        <v>1.3093583442339072E-2</v>
      </c>
      <c r="CH3" s="12">
        <v>3.3305694288724053</v>
      </c>
      <c r="CI3" s="12">
        <v>0.90611976888435131</v>
      </c>
      <c r="CJ3" s="12">
        <v>5.6793265986392911E-3</v>
      </c>
      <c r="CK3" s="12">
        <v>1.6824445080737618</v>
      </c>
      <c r="CL3" s="12">
        <v>1.2585145262001101E-4</v>
      </c>
      <c r="CM3" s="12">
        <v>0.10671773398880806</v>
      </c>
      <c r="CN3" s="12">
        <v>1.0405018069536236E-2</v>
      </c>
      <c r="CO3" s="12">
        <v>1.4693803940336606E-5</v>
      </c>
      <c r="CP3" s="12">
        <v>9.5814183998455232E-4</v>
      </c>
      <c r="CQ3" s="12">
        <v>0.13366147339282855</v>
      </c>
      <c r="CR3" s="12">
        <v>3511.0740071173263</v>
      </c>
      <c r="CS3" s="12">
        <v>49.480218092501921</v>
      </c>
      <c r="CT3" s="12">
        <v>23.937592209476037</v>
      </c>
      <c r="CU3" s="12">
        <v>20.67126243190237</v>
      </c>
      <c r="CV3" s="12">
        <v>4.9277669092457621E-2</v>
      </c>
      <c r="CW3" s="12">
        <v>2.3565374401190082</v>
      </c>
      <c r="CX3" s="12">
        <v>9.7438384179995143</v>
      </c>
      <c r="CY3" s="12">
        <v>0.27650220316422469</v>
      </c>
      <c r="CZ3" s="12">
        <v>36501.149120454225</v>
      </c>
      <c r="DA3" s="12">
        <v>0.35312161080025922</v>
      </c>
      <c r="DB3" s="12">
        <v>3.0569517702548159E-2</v>
      </c>
      <c r="DC3" s="12">
        <v>8.5024226874184459E-3</v>
      </c>
      <c r="DD3" s="12">
        <v>1.5472325440569095</v>
      </c>
      <c r="DE3" s="12">
        <v>0.4828436783363152</v>
      </c>
      <c r="DF3" s="12">
        <v>1.4500256967672424E-2</v>
      </c>
      <c r="DG3" s="12">
        <v>1.1301309919161477</v>
      </c>
      <c r="DH3" s="12">
        <v>6.5269975994649177E-4</v>
      </c>
      <c r="DI3" s="12">
        <v>6.3824967537389352E-2</v>
      </c>
      <c r="DJ3" s="12">
        <v>6.5587264064655738E-3</v>
      </c>
      <c r="DK3" s="12">
        <v>6.4286849904850816E-5</v>
      </c>
      <c r="DL3" s="12">
        <v>7.4860818170023895E-4</v>
      </c>
      <c r="DM3" s="12">
        <v>2.326747597980847E-2</v>
      </c>
      <c r="DN3" s="12">
        <v>611.19953304596334</v>
      </c>
      <c r="DO3" s="12">
        <v>8.6134003817194458</v>
      </c>
      <c r="DP3" s="12">
        <v>4.1669999410489629</v>
      </c>
      <c r="DQ3" s="12">
        <v>3.5984049097906428</v>
      </c>
      <c r="DR3" s="12">
        <v>8.5781411265755635E-3</v>
      </c>
      <c r="DS3" s="12">
        <v>0.41022051374775759</v>
      </c>
      <c r="DT3" s="12">
        <v>1.6961845518164305</v>
      </c>
      <c r="DU3" s="12">
        <v>4.8132855393414373E-2</v>
      </c>
      <c r="DV3" s="12">
        <v>6354.0344785780535</v>
      </c>
      <c r="DW3" s="12">
        <v>6.1470582275409358E-2</v>
      </c>
      <c r="DX3" s="12">
        <v>5.3214699853557932E-3</v>
      </c>
      <c r="DY3" s="12">
        <v>1.4800818113703481E-3</v>
      </c>
      <c r="DZ3" s="12">
        <v>0.26933861448779778</v>
      </c>
      <c r="EA3" s="12">
        <v>8.4052295717812711E-2</v>
      </c>
      <c r="EB3" s="12">
        <v>2.5241707436876909E-3</v>
      </c>
      <c r="EC3" s="12">
        <v>0.1967305539956507</v>
      </c>
      <c r="ED3" s="12">
        <v>1.1362044425433196E-4</v>
      </c>
      <c r="EE3" s="12">
        <v>1.1110500740357247E-2</v>
      </c>
      <c r="EF3" s="12">
        <v>1.1417277188922647E-3</v>
      </c>
      <c r="EG3" s="12">
        <v>1.1190904140212207E-5</v>
      </c>
      <c r="EH3" s="12">
        <v>1.3031595749963474E-4</v>
      </c>
    </row>
    <row r="4" spans="1:138" ht="11.25" customHeight="1" x14ac:dyDescent="0.35">
      <c r="A4" s="12" t="s">
        <v>46</v>
      </c>
      <c r="B4" s="12">
        <v>4</v>
      </c>
      <c r="C4" s="12">
        <v>0.17797324723970484</v>
      </c>
      <c r="D4" s="12">
        <v>918.90077146111776</v>
      </c>
      <c r="E4" s="12">
        <v>17.722478089633363</v>
      </c>
      <c r="F4" s="12">
        <v>26.491789654187002</v>
      </c>
      <c r="G4" s="12">
        <v>30.201246589223288</v>
      </c>
      <c r="H4" s="12">
        <v>2.8368807565214066E-2</v>
      </c>
      <c r="I4" s="12">
        <v>0.96482266819708318</v>
      </c>
      <c r="J4" s="12">
        <v>17.388963843833729</v>
      </c>
      <c r="K4" s="12">
        <v>0.52781291436978039</v>
      </c>
      <c r="L4" s="12">
        <v>28536.148781786716</v>
      </c>
      <c r="M4" s="12">
        <v>0.57386808494053887</v>
      </c>
      <c r="N4" s="12">
        <v>2.283286896460162E-2</v>
      </c>
      <c r="O4" s="12">
        <v>1.485832203224593E-2</v>
      </c>
      <c r="P4" s="12">
        <v>3.0924862306811423</v>
      </c>
      <c r="Q4" s="12">
        <v>0.86062137074661904</v>
      </c>
      <c r="R4" s="12">
        <v>3.57223759577427E-3</v>
      </c>
      <c r="S4" s="12">
        <v>1.7119661039402003</v>
      </c>
      <c r="T4" s="12">
        <v>8.201569830785263E-5</v>
      </c>
      <c r="U4" s="12">
        <v>0.12251043367361392</v>
      </c>
      <c r="V4" s="12">
        <v>9.0199570572695332E-3</v>
      </c>
      <c r="W4" s="12">
        <v>7.4898452755442202E-6</v>
      </c>
      <c r="X4" s="12">
        <v>8.6618958278715063E-4</v>
      </c>
      <c r="Y4" s="12">
        <v>9564683.7402053066</v>
      </c>
      <c r="Z4" s="12"/>
      <c r="AA4" s="12">
        <v>0.10190859512759252</v>
      </c>
      <c r="AB4" s="12">
        <v>3075.7920369943618</v>
      </c>
      <c r="AC4" s="12">
        <v>24.9225448237246</v>
      </c>
      <c r="AD4" s="12">
        <v>15.471878219096244</v>
      </c>
      <c r="AE4" s="12">
        <v>18.254249406790635</v>
      </c>
      <c r="AF4" s="12">
        <v>3.6155713070683132E-2</v>
      </c>
      <c r="AG4" s="12">
        <v>1.9916387727397509</v>
      </c>
      <c r="AH4" s="12">
        <v>13.478915954090599</v>
      </c>
      <c r="AI4" s="12">
        <v>0.2729030806252945</v>
      </c>
      <c r="AJ4" s="12">
        <v>34429.998056851997</v>
      </c>
      <c r="AK4" s="12">
        <v>0.28587178383987244</v>
      </c>
      <c r="AL4" s="12">
        <v>2.9290623353083616E-2</v>
      </c>
      <c r="AM4" s="12">
        <v>1.2458137996128955E-2</v>
      </c>
      <c r="AN4" s="12">
        <v>1.8773148380357356</v>
      </c>
      <c r="AO4" s="12">
        <v>0.67415839312978509</v>
      </c>
      <c r="AP4" s="12">
        <v>1.1002175236513326E-2</v>
      </c>
      <c r="AQ4" s="12">
        <v>1.1317310910530789</v>
      </c>
      <c r="AR4" s="12">
        <v>4.5474665648976989E-4</v>
      </c>
      <c r="AS4" s="12">
        <v>8.1307435534569122E-2</v>
      </c>
      <c r="AT4" s="12">
        <v>5.8081809902015029E-3</v>
      </c>
      <c r="AU4" s="12">
        <v>4.1271802252824284E-5</v>
      </c>
      <c r="AV4" s="12">
        <v>6.436600569210898E-4</v>
      </c>
      <c r="AW4" s="12">
        <v>5464250.3925069366</v>
      </c>
      <c r="AX4" s="12">
        <v>1.8923951035366555E-2</v>
      </c>
      <c r="AY4" s="12">
        <v>571.16024247195128</v>
      </c>
      <c r="AZ4" s="12">
        <v>4.6280003892742734</v>
      </c>
      <c r="BA4" s="12">
        <v>2.8730556581292399</v>
      </c>
      <c r="BB4" s="12">
        <v>3.3897290167622356</v>
      </c>
      <c r="BC4" s="12">
        <v>6.713947365692959E-3</v>
      </c>
      <c r="BD4" s="12">
        <v>0.36983803543043658</v>
      </c>
      <c r="BE4" s="12">
        <v>2.5029718563549137</v>
      </c>
      <c r="BF4" s="12">
        <v>5.0676829846273315E-2</v>
      </c>
      <c r="BG4" s="12">
        <v>6393.4901326023701</v>
      </c>
      <c r="BH4" s="12">
        <v>5.3085057575422187E-2</v>
      </c>
      <c r="BI4" s="12">
        <v>5.4391322089675153E-3</v>
      </c>
      <c r="BJ4" s="12">
        <v>2.3134181482475456E-3</v>
      </c>
      <c r="BK4" s="12">
        <v>0.34860861371384327</v>
      </c>
      <c r="BL4" s="12">
        <v>0.12518807079713332</v>
      </c>
      <c r="BM4" s="12">
        <v>2.0430526512275277E-3</v>
      </c>
      <c r="BN4" s="12">
        <v>0.21015718767858538</v>
      </c>
      <c r="BO4" s="12">
        <v>9.0949331297953981E-5</v>
      </c>
      <c r="BP4" s="12">
        <v>1.5098411737900658E-2</v>
      </c>
      <c r="BQ4" s="12">
        <v>1.0785521331689921E-3</v>
      </c>
      <c r="BR4" s="12">
        <v>7.6639812765146166E-6</v>
      </c>
      <c r="BS4" s="12">
        <v>1.1952467194102224E-4</v>
      </c>
      <c r="BT4" s="12">
        <v>1014685.8245206641</v>
      </c>
      <c r="BU4" s="12">
        <v>0.16466264342212061</v>
      </c>
      <c r="BV4" s="12">
        <v>918.90077146111776</v>
      </c>
      <c r="BW4" s="12">
        <v>17.466351102455242</v>
      </c>
      <c r="BX4" s="12">
        <v>31.774640334641557</v>
      </c>
      <c r="BY4" s="12">
        <v>36.187108305962376</v>
      </c>
      <c r="BZ4" s="12">
        <v>2.7847092537774256E-2</v>
      </c>
      <c r="CA4" s="12">
        <v>0.94479685459450702</v>
      </c>
      <c r="CB4" s="12">
        <v>15.905465751083049</v>
      </c>
      <c r="CC4" s="12">
        <v>0.33110734021043287</v>
      </c>
      <c r="CD4" s="12">
        <v>28536.148781786716</v>
      </c>
      <c r="CE4" s="12">
        <v>0.55051984452148106</v>
      </c>
      <c r="CF4" s="12">
        <v>2.4653653672242291E-2</v>
      </c>
      <c r="CG4" s="12">
        <v>1.5224432920429848E-2</v>
      </c>
      <c r="CH4" s="12">
        <v>3.1597204512503279</v>
      </c>
      <c r="CI4" s="12">
        <v>0.93156852620065744</v>
      </c>
      <c r="CJ4" s="12">
        <v>3.5360862467717349E-3</v>
      </c>
      <c r="CK4" s="12">
        <v>1.7550152874914102</v>
      </c>
      <c r="CL4" s="12">
        <v>7.9635070788341069E-5</v>
      </c>
      <c r="CM4" s="12">
        <v>0.12519384014039719</v>
      </c>
      <c r="CN4" s="12">
        <v>8.9363065875990647E-3</v>
      </c>
      <c r="CO4" s="12">
        <v>7.558478016820606E-6</v>
      </c>
      <c r="CP4" s="12">
        <v>8.9876953712934176E-4</v>
      </c>
      <c r="CQ4" s="12">
        <v>9.4261885822788508E-2</v>
      </c>
      <c r="CR4" s="12">
        <v>3075.7920369943618</v>
      </c>
      <c r="CS4" s="12">
        <v>24.564779258792484</v>
      </c>
      <c r="CT4" s="12">
        <v>18.476312053288336</v>
      </c>
      <c r="CU4" s="12">
        <v>21.751247509833146</v>
      </c>
      <c r="CV4" s="12">
        <v>3.5489262681220421E-2</v>
      </c>
      <c r="CW4" s="12">
        <v>1.9502605463489227</v>
      </c>
      <c r="CX4" s="12">
        <v>13.099517977120129</v>
      </c>
      <c r="CY4" s="12">
        <v>0.17129679010382604</v>
      </c>
      <c r="CZ4" s="12">
        <v>34429.998056851997</v>
      </c>
      <c r="DA4" s="12">
        <v>0.27574202372882883</v>
      </c>
      <c r="DB4" s="12">
        <v>3.1778158090509566E-2</v>
      </c>
      <c r="DC4" s="12">
        <v>1.2716089322529414E-2</v>
      </c>
      <c r="DD4" s="12">
        <v>1.9175122047731208</v>
      </c>
      <c r="DE4" s="12">
        <v>0.72929342806705777</v>
      </c>
      <c r="DF4" s="12">
        <v>1.0895216879440501E-2</v>
      </c>
      <c r="DG4" s="12">
        <v>1.1567647116224158</v>
      </c>
      <c r="DH4" s="12">
        <v>4.4152650603265293E-4</v>
      </c>
      <c r="DI4" s="12">
        <v>8.3089259242567978E-2</v>
      </c>
      <c r="DJ4" s="12">
        <v>5.7586137151543594E-3</v>
      </c>
      <c r="DK4" s="12">
        <v>4.1669062882808949E-5</v>
      </c>
      <c r="DL4" s="12">
        <v>6.6717487768460542E-4</v>
      </c>
      <c r="DM4" s="12">
        <v>1.7503992765069365E-2</v>
      </c>
      <c r="DN4" s="12">
        <v>571.16024247195128</v>
      </c>
      <c r="DO4" s="12">
        <v>4.5615649917061001</v>
      </c>
      <c r="DP4" s="12">
        <v>3.4309650150001172</v>
      </c>
      <c r="DQ4" s="12">
        <v>4.0391052621112236</v>
      </c>
      <c r="DR4" s="12">
        <v>6.5901906352434526E-3</v>
      </c>
      <c r="DS4" s="12">
        <v>0.36215429168762514</v>
      </c>
      <c r="DT4" s="12">
        <v>2.4325194207176928</v>
      </c>
      <c r="DU4" s="12">
        <v>3.1809015366973448E-2</v>
      </c>
      <c r="DV4" s="12">
        <v>6393.4901326023701</v>
      </c>
      <c r="DW4" s="12">
        <v>5.1204008345949535E-2</v>
      </c>
      <c r="DX4" s="12">
        <v>5.9010558132609912E-3</v>
      </c>
      <c r="DY4" s="12">
        <v>2.3613185070366981E-3</v>
      </c>
      <c r="DZ4" s="12">
        <v>0.35607307732396898</v>
      </c>
      <c r="EA4" s="12">
        <v>0.13542638975521373</v>
      </c>
      <c r="EB4" s="12">
        <v>2.0231909829400273E-3</v>
      </c>
      <c r="EC4" s="12">
        <v>0.21480581431600437</v>
      </c>
      <c r="ED4" s="12">
        <v>8.8305301206530586E-5</v>
      </c>
      <c r="EE4" s="12">
        <v>1.5429288093929393E-2</v>
      </c>
      <c r="EF4" s="12">
        <v>1.0693477212665979E-3</v>
      </c>
      <c r="EG4" s="12">
        <v>7.7377507235440483E-6</v>
      </c>
      <c r="EH4" s="12">
        <v>1.2389126453487602E-4</v>
      </c>
    </row>
    <row r="5" spans="1:138" x14ac:dyDescent="0.35">
      <c r="A5" s="12" t="s">
        <v>47</v>
      </c>
      <c r="B5" s="12">
        <v>5</v>
      </c>
      <c r="C5" s="12">
        <v>0.23687588926966691</v>
      </c>
      <c r="D5" s="12">
        <v>588.95194063927318</v>
      </c>
      <c r="E5" s="12">
        <v>21.765858401406426</v>
      </c>
      <c r="F5" s="12">
        <v>28.945017886907085</v>
      </c>
      <c r="G5" s="12">
        <v>30.295132875185192</v>
      </c>
      <c r="H5" s="12">
        <v>3.3578569387007581E-2</v>
      </c>
      <c r="I5" s="12">
        <v>2.0471649047056104</v>
      </c>
      <c r="J5" s="12">
        <v>21.358261215609812</v>
      </c>
      <c r="K5" s="12">
        <v>0.69686851563151431</v>
      </c>
      <c r="L5" s="12">
        <v>19618.360756360758</v>
      </c>
      <c r="M5" s="12">
        <v>0.64663112437578973</v>
      </c>
      <c r="N5" s="12">
        <v>2.6246282477672866E-2</v>
      </c>
      <c r="O5" s="12">
        <v>1.1872349838486455E-2</v>
      </c>
      <c r="P5" s="12">
        <v>3.6633192284586742</v>
      </c>
      <c r="Q5" s="12">
        <v>0.83408192725921571</v>
      </c>
      <c r="R5" s="12">
        <v>-3.1323016612046783E-3</v>
      </c>
      <c r="S5" s="12">
        <v>1.938559286394506</v>
      </c>
      <c r="T5" s="12">
        <v>1.1091640813900906E-4</v>
      </c>
      <c r="U5" s="12">
        <v>0.1284574603461435</v>
      </c>
      <c r="V5" s="12">
        <v>1.148646589686966E-2</v>
      </c>
      <c r="W5" s="12">
        <v>7.5235652002628608E-6</v>
      </c>
      <c r="X5" s="12">
        <v>6.9743630054680073E-4</v>
      </c>
      <c r="Y5" s="12">
        <v>4287994.7151444713</v>
      </c>
      <c r="Z5" s="12"/>
      <c r="AA5" s="12">
        <v>0.18537166739046299</v>
      </c>
      <c r="AB5" s="12">
        <v>3545.4739490278589</v>
      </c>
      <c r="AC5" s="12">
        <v>12.894897234567452</v>
      </c>
      <c r="AD5" s="12">
        <v>20.390203107324606</v>
      </c>
      <c r="AE5" s="12">
        <v>27.269396338688399</v>
      </c>
      <c r="AF5" s="12">
        <v>0.15773395990944691</v>
      </c>
      <c r="AG5" s="12">
        <v>5.2040523762160333</v>
      </c>
      <c r="AH5" s="12">
        <v>20.850104533231377</v>
      </c>
      <c r="AI5" s="12">
        <v>0.35587774700498315</v>
      </c>
      <c r="AJ5" s="12">
        <v>11158.267687024267</v>
      </c>
      <c r="AK5" s="12">
        <v>0.33910627688189199</v>
      </c>
      <c r="AL5" s="12">
        <v>4.675766335635647E-2</v>
      </c>
      <c r="AM5" s="12">
        <v>8.2302926108170204E-3</v>
      </c>
      <c r="AN5" s="12">
        <v>2.4330585762635475</v>
      </c>
      <c r="AO5" s="12">
        <v>0.61159203511953675</v>
      </c>
      <c r="AP5" s="12">
        <v>4.0366110450122651E-2</v>
      </c>
      <c r="AQ5" s="12">
        <v>2.2842075623814342</v>
      </c>
      <c r="AR5" s="12">
        <v>6.8507127337112618E-4</v>
      </c>
      <c r="AS5" s="12">
        <v>0.10477094052791025</v>
      </c>
      <c r="AT5" s="12">
        <v>1.4085211793884488E-2</v>
      </c>
      <c r="AU5" s="12">
        <v>5.4680543558598825E-5</v>
      </c>
      <c r="AV5" s="12">
        <v>8.0250791944417481E-4</v>
      </c>
      <c r="AW5" s="12">
        <v>4413652.938364014</v>
      </c>
      <c r="AX5" s="12">
        <v>2.9309834130851215E-2</v>
      </c>
      <c r="AY5" s="12">
        <v>560.58865318598805</v>
      </c>
      <c r="AZ5" s="12">
        <v>2.0388622727519832</v>
      </c>
      <c r="BA5" s="12">
        <v>3.2239741886294233</v>
      </c>
      <c r="BB5" s="12">
        <v>4.3116701424055854</v>
      </c>
      <c r="BC5" s="12">
        <v>2.4939928883576934E-2</v>
      </c>
      <c r="BD5" s="12">
        <v>0.82283292858270662</v>
      </c>
      <c r="BE5" s="12">
        <v>3.2966909888806519</v>
      </c>
      <c r="BF5" s="12">
        <v>5.6269212455245625E-2</v>
      </c>
      <c r="BG5" s="12">
        <v>1786.7528043861555</v>
      </c>
      <c r="BH5" s="12">
        <v>5.3617410190323997E-2</v>
      </c>
      <c r="BI5" s="12">
        <v>7.3930357136739846E-3</v>
      </c>
      <c r="BJ5" s="12">
        <v>1.3013235229917773E-3</v>
      </c>
      <c r="BK5" s="12">
        <v>0.38470033907996493</v>
      </c>
      <c r="BL5" s="12">
        <v>9.6701191489771285E-2</v>
      </c>
      <c r="BM5" s="12">
        <v>6.3824424652156111E-3</v>
      </c>
      <c r="BN5" s="12">
        <v>0.36116492728532396</v>
      </c>
      <c r="BO5" s="12">
        <v>1.5716612893407713E-4</v>
      </c>
      <c r="BP5" s="12">
        <v>1.6565740233312021E-2</v>
      </c>
      <c r="BQ5" s="12">
        <v>2.2270675297270549E-3</v>
      </c>
      <c r="BR5" s="12">
        <v>1.0723736869967527E-5</v>
      </c>
      <c r="BS5" s="12">
        <v>1.2688764328832596E-4</v>
      </c>
      <c r="BT5" s="12">
        <v>697859.80433625227</v>
      </c>
      <c r="BU5" s="12">
        <v>0.21901727015884034</v>
      </c>
      <c r="BV5" s="12">
        <v>588.95194063927318</v>
      </c>
      <c r="BW5" s="12">
        <v>21.439458693672986</v>
      </c>
      <c r="BX5" s="12">
        <v>34.626526928307428</v>
      </c>
      <c r="BY5" s="12">
        <v>36.216683899719811</v>
      </c>
      <c r="BZ5" s="12">
        <v>3.2937140277824087E-2</v>
      </c>
      <c r="CA5" s="12">
        <v>2.0008348216305922</v>
      </c>
      <c r="CB5" s="12">
        <v>19.473965241661421</v>
      </c>
      <c r="CC5" s="12">
        <v>0.43739932442569074</v>
      </c>
      <c r="CD5" s="12">
        <v>19618.360756360758</v>
      </c>
      <c r="CE5" s="12">
        <v>0.61463569890357106</v>
      </c>
      <c r="CF5" s="12">
        <v>2.8139800284258228E-2</v>
      </c>
      <c r="CG5" s="12">
        <v>1.2125522145491265E-2</v>
      </c>
      <c r="CH5" s="12">
        <v>3.7409045740780122</v>
      </c>
      <c r="CI5" s="12">
        <v>0.90207721469988567</v>
      </c>
      <c r="CJ5" s="12">
        <v>-3.0692146900096265E-3</v>
      </c>
      <c r="CK5" s="12">
        <v>1.9842963434964027</v>
      </c>
      <c r="CL5" s="12">
        <v>1.0829427504899362E-4</v>
      </c>
      <c r="CM5" s="12">
        <v>0.13120893290490102</v>
      </c>
      <c r="CN5" s="12">
        <v>1.1352098698797178E-2</v>
      </c>
      <c r="CO5" s="12">
        <v>7.5489291896567222E-6</v>
      </c>
      <c r="CP5" s="12">
        <v>7.2299996236137721E-4</v>
      </c>
      <c r="CQ5" s="12">
        <v>0.17134734570480867</v>
      </c>
      <c r="CR5" s="12">
        <v>3545.4739490278589</v>
      </c>
      <c r="CS5" s="12">
        <v>12.704896550189563</v>
      </c>
      <c r="CT5" s="12">
        <v>24.222467138507241</v>
      </c>
      <c r="CU5" s="12">
        <v>32.500110422214568</v>
      </c>
      <c r="CV5" s="12">
        <v>0.15465162981124941</v>
      </c>
      <c r="CW5" s="12">
        <v>5.0810092447714093</v>
      </c>
      <c r="CX5" s="12">
        <v>18.992860325612728</v>
      </c>
      <c r="CY5" s="12">
        <v>0.22349447173527767</v>
      </c>
      <c r="CZ5" s="12">
        <v>11158.267687024267</v>
      </c>
      <c r="DA5" s="12">
        <v>0.31780602972303185</v>
      </c>
      <c r="DB5" s="12">
        <v>4.9592041587842618E-2</v>
      </c>
      <c r="DC5" s="12">
        <v>8.3922032605733519E-3</v>
      </c>
      <c r="DD5" s="12">
        <v>2.4851260586874213</v>
      </c>
      <c r="DE5" s="12">
        <v>0.66150862430626789</v>
      </c>
      <c r="DF5" s="12">
        <v>3.9599450209569544E-2</v>
      </c>
      <c r="DG5" s="12">
        <v>2.3293558697063093</v>
      </c>
      <c r="DH5" s="12">
        <v>6.6884729323806976E-4</v>
      </c>
      <c r="DI5" s="12">
        <v>0.10707770203015089</v>
      </c>
      <c r="DJ5" s="12">
        <v>1.3862101772572851E-2</v>
      </c>
      <c r="DK5" s="12">
        <v>5.4861521519421536E-5</v>
      </c>
      <c r="DL5" s="12">
        <v>8.2977127403676223E-4</v>
      </c>
      <c r="DM5" s="12">
        <v>2.7092394172573236E-2</v>
      </c>
      <c r="DN5" s="12">
        <v>560.58865318598805</v>
      </c>
      <c r="DO5" s="12">
        <v>2.0088205267707382</v>
      </c>
      <c r="DP5" s="12">
        <v>3.8299083353132066</v>
      </c>
      <c r="DQ5" s="12">
        <v>5.1387186570587318</v>
      </c>
      <c r="DR5" s="12">
        <v>2.4452569703037209E-2</v>
      </c>
      <c r="DS5" s="12">
        <v>0.80337810129248177</v>
      </c>
      <c r="DT5" s="12">
        <v>3.003034895519173</v>
      </c>
      <c r="DU5" s="12">
        <v>3.5337578756980091E-2</v>
      </c>
      <c r="DV5" s="12">
        <v>1786.7528043861555</v>
      </c>
      <c r="DW5" s="12">
        <v>5.0249545402997572E-2</v>
      </c>
      <c r="DX5" s="12">
        <v>7.8411902617687955E-3</v>
      </c>
      <c r="DY5" s="12">
        <v>1.3269238445251671E-3</v>
      </c>
      <c r="DZ5" s="12">
        <v>0.39293293090447623</v>
      </c>
      <c r="EA5" s="12">
        <v>0.10459369723262141</v>
      </c>
      <c r="EB5" s="12">
        <v>6.2612228376335904E-3</v>
      </c>
      <c r="EC5" s="12">
        <v>0.3683035014677174</v>
      </c>
      <c r="ED5" s="12">
        <v>1.5344409262555057E-4</v>
      </c>
      <c r="EE5" s="12">
        <v>1.6930471251605624E-2</v>
      </c>
      <c r="EF5" s="12">
        <v>2.1917907379193809E-3</v>
      </c>
      <c r="EG5" s="12">
        <v>1.0759229568189265E-5</v>
      </c>
      <c r="EH5" s="12">
        <v>1.3119835814679538E-4</v>
      </c>
    </row>
    <row r="6" spans="1:138" x14ac:dyDescent="0.35">
      <c r="A6" s="13" t="s">
        <v>48</v>
      </c>
      <c r="B6" s="13">
        <v>7</v>
      </c>
      <c r="C6" s="13">
        <v>0.20014649022800901</v>
      </c>
      <c r="D6" s="13">
        <v>342.97802717578492</v>
      </c>
      <c r="E6" s="13">
        <v>27.788689027819071</v>
      </c>
      <c r="F6" s="13">
        <v>31.694258503295629</v>
      </c>
      <c r="G6" s="13">
        <v>33.573493033033522</v>
      </c>
      <c r="H6" s="13">
        <v>2.7096105766939212E-2</v>
      </c>
      <c r="I6" s="13">
        <v>0.60860308690702924</v>
      </c>
      <c r="J6" s="13">
        <v>16.594442678344301</v>
      </c>
      <c r="K6" s="13">
        <v>0.70689670690657402</v>
      </c>
      <c r="L6" s="13">
        <v>29862.029411764706</v>
      </c>
      <c r="M6" s="13">
        <v>0.46934195671228401</v>
      </c>
      <c r="N6" s="13">
        <v>2.3298331252685465E-2</v>
      </c>
      <c r="O6" s="13">
        <v>1.8479213734954304E-2</v>
      </c>
      <c r="P6" s="13">
        <v>2.7546762401089953</v>
      </c>
      <c r="Q6" s="13">
        <v>1.0936178251936608</v>
      </c>
      <c r="R6" s="13">
        <v>3.1126972110857923E-3</v>
      </c>
      <c r="S6" s="13">
        <v>1.7603015733335354</v>
      </c>
      <c r="T6" s="13">
        <v>1.1834817304382849E-4</v>
      </c>
      <c r="U6" s="13">
        <v>0.15988735248543048</v>
      </c>
      <c r="V6" s="13">
        <v>1.0232599267845534E-2</v>
      </c>
      <c r="W6" s="13">
        <v>1.073275323864877E-5</v>
      </c>
      <c r="X6" s="13">
        <v>8.6426347192979818E-4</v>
      </c>
      <c r="Y6" s="13">
        <v>7529507.5529168397</v>
      </c>
      <c r="Z6" s="13"/>
      <c r="AA6" s="13">
        <v>0.18338081883116414</v>
      </c>
      <c r="AB6" s="13">
        <v>2288.6121389708537</v>
      </c>
      <c r="AC6" s="13">
        <v>28.380908294944291</v>
      </c>
      <c r="AD6" s="13">
        <v>16.429939043682829</v>
      </c>
      <c r="AE6" s="13">
        <v>18.471821832180925</v>
      </c>
      <c r="AF6" s="13">
        <v>4.6645198230212757E-2</v>
      </c>
      <c r="AG6" s="13">
        <v>1.9859114573740415</v>
      </c>
      <c r="AH6" s="13">
        <v>10.163182044165382</v>
      </c>
      <c r="AI6" s="13">
        <v>0.28848747245496043</v>
      </c>
      <c r="AJ6" s="13">
        <v>17536.833619493442</v>
      </c>
      <c r="AK6" s="13">
        <v>0.18801982718024848</v>
      </c>
      <c r="AL6" s="13">
        <v>2.0428762478087174E-2</v>
      </c>
      <c r="AM6" s="13">
        <v>1.1456802814990745E-2</v>
      </c>
      <c r="AN6" s="13">
        <v>1.4836750892842778</v>
      </c>
      <c r="AO6" s="13">
        <v>0.47756233157493766</v>
      </c>
      <c r="AP6" s="13">
        <v>1.6133467117978882E-2</v>
      </c>
      <c r="AQ6" s="13">
        <v>0.94803513254555249</v>
      </c>
      <c r="AR6" s="13">
        <v>7.2513816115188118E-4</v>
      </c>
      <c r="AS6" s="13">
        <v>8.9453540498728112E-2</v>
      </c>
      <c r="AT6" s="13">
        <v>6.5038571125386442E-3</v>
      </c>
      <c r="AU6" s="13">
        <v>5.3127967605004111E-5</v>
      </c>
      <c r="AV6" s="13">
        <v>6.0214083001150292E-4</v>
      </c>
      <c r="AW6" s="13">
        <v>3302037.3154012635</v>
      </c>
      <c r="AX6" s="13">
        <v>3.1449550971819389E-2</v>
      </c>
      <c r="AY6" s="13">
        <v>392.4937437734722</v>
      </c>
      <c r="AZ6" s="13">
        <v>4.8672856176422385</v>
      </c>
      <c r="BA6" s="13">
        <v>2.8177112999692699</v>
      </c>
      <c r="BB6" s="13">
        <v>3.1678913092235339</v>
      </c>
      <c r="BC6" s="13">
        <v>7.9995855001733455E-3</v>
      </c>
      <c r="BD6" s="13">
        <v>0.34058100515794587</v>
      </c>
      <c r="BE6" s="13">
        <v>1.7429713411201135</v>
      </c>
      <c r="BF6" s="13">
        <v>4.9475193357364201E-2</v>
      </c>
      <c r="BG6" s="13">
        <v>3007.5421536227072</v>
      </c>
      <c r="BH6" s="13">
        <v>3.2245134340151638E-2</v>
      </c>
      <c r="BI6" s="13">
        <v>3.503503861204323E-3</v>
      </c>
      <c r="BJ6" s="13">
        <v>1.9648254730276252E-3</v>
      </c>
      <c r="BK6" s="13">
        <v>0.2544481786234391</v>
      </c>
      <c r="BL6" s="13">
        <v>8.1901264182459479E-2</v>
      </c>
      <c r="BM6" s="13">
        <v>2.7668667841765681E-3</v>
      </c>
      <c r="BN6" s="13">
        <v>0.16258668389695308</v>
      </c>
      <c r="BO6" s="13">
        <v>1.2436016867038818E-4</v>
      </c>
      <c r="BP6" s="13">
        <v>1.5341155631519984E-2</v>
      </c>
      <c r="BQ6" s="13">
        <v>1.1154022927694204E-3</v>
      </c>
      <c r="BR6" s="13">
        <v>9.1113712757552483E-6</v>
      </c>
      <c r="BS6" s="13">
        <v>1.0326630040350867E-4</v>
      </c>
      <c r="BT6" s="13">
        <v>566294.72767908487</v>
      </c>
      <c r="BU6" s="13">
        <v>0.18509725723809478</v>
      </c>
      <c r="BV6" s="13">
        <v>342.97802717578492</v>
      </c>
      <c r="BW6" s="13">
        <v>27.382890993104699</v>
      </c>
      <c r="BX6" s="13">
        <v>37.972706887652308</v>
      </c>
      <c r="BY6" s="13">
        <v>40.179477497179832</v>
      </c>
      <c r="BZ6" s="13">
        <v>2.6588097456920715E-2</v>
      </c>
      <c r="CA6" s="13">
        <v>0.59528385259913419</v>
      </c>
      <c r="CB6" s="13">
        <v>15.064479495442507</v>
      </c>
      <c r="CC6" s="13">
        <v>0.44353679741473706</v>
      </c>
      <c r="CD6" s="13">
        <v>29862.029411764706</v>
      </c>
      <c r="CE6" s="13">
        <v>0.44848169198493548</v>
      </c>
      <c r="CF6" s="13">
        <v>2.513694551097604E-2</v>
      </c>
      <c r="CG6" s="13">
        <v>1.8909141517509671E-2</v>
      </c>
      <c r="CH6" s="13">
        <v>2.813869278008486</v>
      </c>
      <c r="CI6" s="13">
        <v>1.1833240933962532</v>
      </c>
      <c r="CJ6" s="13">
        <v>3.0737958594077878E-3</v>
      </c>
      <c r="CK6" s="13">
        <v>1.8034316756026012</v>
      </c>
      <c r="CL6" s="13">
        <v>1.1480360543220569E-4</v>
      </c>
      <c r="CM6" s="13">
        <v>0.16335143909249902</v>
      </c>
      <c r="CN6" s="13">
        <v>1.0123307934467515E-2</v>
      </c>
      <c r="CO6" s="13">
        <v>1.079104524692099E-5</v>
      </c>
      <c r="CP6" s="13">
        <v>8.964428648849987E-4</v>
      </c>
      <c r="CQ6" s="13">
        <v>0.16969387301453895</v>
      </c>
      <c r="CR6" s="13">
        <v>2288.6121389708537</v>
      </c>
      <c r="CS6" s="13">
        <v>28.003814267296026</v>
      </c>
      <c r="CT6" s="13">
        <v>19.584427224612966</v>
      </c>
      <c r="CU6" s="13">
        <v>21.969929031991928</v>
      </c>
      <c r="CV6" s="13">
        <v>4.5767413345965159E-2</v>
      </c>
      <c r="CW6" s="13">
        <v>1.9428544578315579</v>
      </c>
      <c r="CX6" s="13">
        <v>9.0204871086756011</v>
      </c>
      <c r="CY6" s="13">
        <v>0.18088524953396548</v>
      </c>
      <c r="CZ6" s="13">
        <v>17536.833619493442</v>
      </c>
      <c r="DA6" s="13">
        <v>0.18083765611650629</v>
      </c>
      <c r="DB6" s="13">
        <v>2.2281832727818914E-2</v>
      </c>
      <c r="DC6" s="13">
        <v>1.1701249076446362E-2</v>
      </c>
      <c r="DD6" s="13">
        <v>1.5152985239808823</v>
      </c>
      <c r="DE6" s="13">
        <v>0.51691150265874952</v>
      </c>
      <c r="DF6" s="13">
        <v>1.5918254994800016E-2</v>
      </c>
      <c r="DG6" s="13">
        <v>0.9668255420331886</v>
      </c>
      <c r="DH6" s="13">
        <v>7.0219243048018386E-4</v>
      </c>
      <c r="DI6" s="13">
        <v>9.1403777115097798E-2</v>
      </c>
      <c r="DJ6" s="13">
        <v>6.3992732744119285E-3</v>
      </c>
      <c r="DK6" s="13">
        <v>5.340442344198376E-5</v>
      </c>
      <c r="DL6" s="13">
        <v>6.2439349789655406E-4</v>
      </c>
      <c r="DM6" s="13">
        <v>2.9102259129345991E-2</v>
      </c>
      <c r="DN6" s="13">
        <v>392.4937437734722</v>
      </c>
      <c r="DO6" s="13">
        <v>4.8026145254348709</v>
      </c>
      <c r="DP6" s="13">
        <v>3.3587015598475545</v>
      </c>
      <c r="DQ6" s="13">
        <v>3.7678117446679442</v>
      </c>
      <c r="DR6" s="13">
        <v>7.8490466344654005E-3</v>
      </c>
      <c r="DS6" s="13">
        <v>0.33319679065592828</v>
      </c>
      <c r="DT6" s="13">
        <v>1.5470007764341058</v>
      </c>
      <c r="DU6" s="13">
        <v>3.1021564368224733E-2</v>
      </c>
      <c r="DV6" s="13">
        <v>3007.5421536227072</v>
      </c>
      <c r="DW6" s="13">
        <v>3.1013402164468386E-2</v>
      </c>
      <c r="DX6" s="13">
        <v>3.821302787202992E-3</v>
      </c>
      <c r="DY6" s="13">
        <v>2.0067476610106392E-3</v>
      </c>
      <c r="DZ6" s="13">
        <v>0.2598715529312533</v>
      </c>
      <c r="EA6" s="13">
        <v>8.8649591349863735E-2</v>
      </c>
      <c r="EB6" s="13">
        <v>2.729958209545877E-3</v>
      </c>
      <c r="EC6" s="13">
        <v>0.16580921253833106</v>
      </c>
      <c r="ED6" s="13">
        <v>1.2042500832513103E-4</v>
      </c>
      <c r="EE6" s="13">
        <v>1.56756184519205E-2</v>
      </c>
      <c r="EF6" s="13">
        <v>1.0974663125019155E-3</v>
      </c>
      <c r="EG6" s="13">
        <v>9.1587830606516464E-6</v>
      </c>
      <c r="EH6" s="13">
        <v>1.0708260146144108E-4</v>
      </c>
    </row>
    <row r="7" spans="1:138" x14ac:dyDescent="0.35">
      <c r="A7" s="13" t="s">
        <v>49</v>
      </c>
      <c r="B7" s="13">
        <v>9</v>
      </c>
      <c r="C7" s="13">
        <v>0.19393789007641363</v>
      </c>
      <c r="D7" s="13">
        <v>-114.10938880056565</v>
      </c>
      <c r="E7" s="13">
        <v>17.062723272062026</v>
      </c>
      <c r="F7" s="13">
        <v>31.566789105306693</v>
      </c>
      <c r="G7" s="13">
        <v>32.025457984918162</v>
      </c>
      <c r="H7" s="13">
        <v>2.3537506368770809E-2</v>
      </c>
      <c r="I7" s="13">
        <v>1.0849340392097304</v>
      </c>
      <c r="J7" s="13">
        <v>15.768375549018181</v>
      </c>
      <c r="K7" s="13">
        <v>1.0584699123188448</v>
      </c>
      <c r="L7" s="13">
        <v>16516.313649784239</v>
      </c>
      <c r="M7" s="13">
        <v>0.39251199854707397</v>
      </c>
      <c r="N7" s="13">
        <v>1.9930355596468961E-2</v>
      </c>
      <c r="O7" s="13">
        <v>1.4400062227706392E-2</v>
      </c>
      <c r="P7" s="13">
        <v>2.347608948698519</v>
      </c>
      <c r="Q7" s="13">
        <v>0.87617533274764881</v>
      </c>
      <c r="R7" s="13">
        <v>2.5291002623037688E-3</v>
      </c>
      <c r="S7" s="13">
        <v>1.9138396276884071</v>
      </c>
      <c r="T7" s="13">
        <v>5.8753340316308321E-5</v>
      </c>
      <c r="U7" s="13">
        <v>0.16003590606485574</v>
      </c>
      <c r="V7" s="13">
        <v>6.9993426125416931E-3</v>
      </c>
      <c r="W7" s="13">
        <v>4.0332203993381506E-6</v>
      </c>
      <c r="X7" s="13">
        <v>6.4056750094112992E-4</v>
      </c>
      <c r="Y7" s="13">
        <v>7310060.0767636085</v>
      </c>
      <c r="Z7" s="13"/>
      <c r="AA7" s="13">
        <v>0.10596460378539153</v>
      </c>
      <c r="AB7" s="13">
        <v>2788.9391682275632</v>
      </c>
      <c r="AC7" s="13">
        <v>14.536838847605923</v>
      </c>
      <c r="AD7" s="13">
        <v>19.654374739995667</v>
      </c>
      <c r="AE7" s="13">
        <v>15.441748352905771</v>
      </c>
      <c r="AF7" s="13">
        <v>6.1185125024119373E-2</v>
      </c>
      <c r="AG7" s="13">
        <v>2.4264815499328494</v>
      </c>
      <c r="AH7" s="13">
        <v>7.4765887673536859</v>
      </c>
      <c r="AI7" s="13">
        <v>0.49512042046828858</v>
      </c>
      <c r="AJ7" s="13">
        <v>7383.6088952169584</v>
      </c>
      <c r="AK7" s="13">
        <v>0.14240668733174441</v>
      </c>
      <c r="AL7" s="13">
        <v>2.4936454212261695E-2</v>
      </c>
      <c r="AM7" s="13">
        <v>9.4820775978764031E-3</v>
      </c>
      <c r="AN7" s="13">
        <v>1.3192672012859588</v>
      </c>
      <c r="AO7" s="13">
        <v>0.44745421995148249</v>
      </c>
      <c r="AP7" s="13">
        <v>1.8323091772033107E-2</v>
      </c>
      <c r="AQ7" s="13">
        <v>0.91213880406386516</v>
      </c>
      <c r="AR7" s="13">
        <v>6.8242492309227248E-4</v>
      </c>
      <c r="AS7" s="13">
        <v>0.12996164330234594</v>
      </c>
      <c r="AT7" s="13">
        <v>4.9191227288905848E-3</v>
      </c>
      <c r="AU7" s="13">
        <v>2.5290618678918958E-5</v>
      </c>
      <c r="AV7" s="13">
        <v>4.0434703716148038E-4</v>
      </c>
      <c r="AW7" s="13">
        <v>3762986.0298729651</v>
      </c>
      <c r="AX7" s="13">
        <v>1.8172779624381182E-2</v>
      </c>
      <c r="AY7" s="13">
        <v>478.29912139955252</v>
      </c>
      <c r="AZ7" s="13">
        <v>2.4930472948090743</v>
      </c>
      <c r="BA7" s="13">
        <v>3.370697459769922</v>
      </c>
      <c r="BB7" s="13">
        <v>2.6482379946500059</v>
      </c>
      <c r="BC7" s="13">
        <v>1.0493162373403983E-2</v>
      </c>
      <c r="BD7" s="13">
        <v>0.41613815268788557</v>
      </c>
      <c r="BE7" s="13">
        <v>1.2822243952935313</v>
      </c>
      <c r="BF7" s="13">
        <v>8.4912451585475557E-2</v>
      </c>
      <c r="BG7" s="13">
        <v>1266.278478775351</v>
      </c>
      <c r="BH7" s="13">
        <v>2.4422545392225804E-2</v>
      </c>
      <c r="BI7" s="13">
        <v>4.2765666158738353E-3</v>
      </c>
      <c r="BJ7" s="13">
        <v>1.6261628922472819E-3</v>
      </c>
      <c r="BK7" s="13">
        <v>0.22625245844545933</v>
      </c>
      <c r="BL7" s="13">
        <v>7.6737765637724192E-2</v>
      </c>
      <c r="BM7" s="13">
        <v>3.142384314340023E-3</v>
      </c>
      <c r="BN7" s="13">
        <v>0.15643051435053296</v>
      </c>
      <c r="BO7" s="13">
        <v>1.1879493097765017E-4</v>
      </c>
      <c r="BP7" s="13">
        <v>2.2288237949147739E-2</v>
      </c>
      <c r="BQ7" s="13">
        <v>8.4362258814709237E-4</v>
      </c>
      <c r="BR7" s="13">
        <v>4.617414114568472E-6</v>
      </c>
      <c r="BS7" s="13">
        <v>6.9344944779759328E-5</v>
      </c>
      <c r="BT7" s="13">
        <v>645346.78003423999</v>
      </c>
      <c r="BU7" s="13">
        <v>0.1793469387126253</v>
      </c>
      <c r="BV7" s="13">
        <v>-114.10938880056565</v>
      </c>
      <c r="BW7" s="13">
        <v>16.805441300086457</v>
      </c>
      <c r="BX7" s="13">
        <v>37.806822751649797</v>
      </c>
      <c r="BY7" s="13">
        <v>38.352013776751477</v>
      </c>
      <c r="BZ7" s="13">
        <v>2.3099162857618757E-2</v>
      </c>
      <c r="CA7" s="13">
        <v>1.0612776393178085</v>
      </c>
      <c r="CB7" s="13">
        <v>14.407664467746613</v>
      </c>
      <c r="CC7" s="13">
        <v>0.66424675028961044</v>
      </c>
      <c r="CD7" s="13">
        <v>16516.313649784239</v>
      </c>
      <c r="CE7" s="13">
        <v>0.37473235440875557</v>
      </c>
      <c r="CF7" s="13">
        <v>2.1462919338566405E-2</v>
      </c>
      <c r="CG7" s="13">
        <v>1.4727309239274389E-2</v>
      </c>
      <c r="CH7" s="13">
        <v>2.397977860933223</v>
      </c>
      <c r="CI7" s="13">
        <v>0.94804318663838649</v>
      </c>
      <c r="CJ7" s="13">
        <v>2.4842329362270922E-3</v>
      </c>
      <c r="CK7" s="13">
        <v>1.9612629376691515</v>
      </c>
      <c r="CL7" s="13">
        <v>5.7118984677994E-5</v>
      </c>
      <c r="CM7" s="13">
        <v>0.16350244362270558</v>
      </c>
      <c r="CN7" s="13">
        <v>6.9297059374546638E-3</v>
      </c>
      <c r="CO7" s="13">
        <v>4.0631240870535341E-6</v>
      </c>
      <c r="CP7" s="13">
        <v>6.6410255267261337E-4</v>
      </c>
      <c r="CQ7" s="13">
        <v>9.8051167265637659E-2</v>
      </c>
      <c r="CR7" s="13">
        <v>2788.9391682275632</v>
      </c>
      <c r="CS7" s="13">
        <v>14.292738151526786</v>
      </c>
      <c r="CT7" s="13">
        <v>23.398588687332531</v>
      </c>
      <c r="CU7" s="13">
        <v>18.60431293609976</v>
      </c>
      <c r="CV7" s="13">
        <v>6.0018431509937707E-2</v>
      </c>
      <c r="CW7" s="13">
        <v>2.3718806332241131</v>
      </c>
      <c r="CX7" s="13">
        <v>7.4388225378321673</v>
      </c>
      <c r="CY7" s="13">
        <v>0.31150418003175295</v>
      </c>
      <c r="CZ7" s="13">
        <v>7383.6088952169584</v>
      </c>
      <c r="DA7" s="13">
        <v>0.13378179577470203</v>
      </c>
      <c r="DB7" s="13">
        <v>2.6814490649911073E-2</v>
      </c>
      <c r="DC7" s="13">
        <v>9.6402936853001008E-3</v>
      </c>
      <c r="DD7" s="13">
        <v>1.3468943531522888</v>
      </c>
      <c r="DE7" s="13">
        <v>0.48467873609029161</v>
      </c>
      <c r="DF7" s="13">
        <v>1.8052739929039819E-2</v>
      </c>
      <c r="DG7" s="13">
        <v>0.93437328788452434</v>
      </c>
      <c r="DH7" s="13">
        <v>6.63028531687974E-4</v>
      </c>
      <c r="DI7" s="13">
        <v>0.13281657913862854</v>
      </c>
      <c r="DJ7" s="13">
        <v>4.8838180803098871E-3</v>
      </c>
      <c r="DK7" s="13">
        <v>2.5492020049149643E-5</v>
      </c>
      <c r="DL7" s="13">
        <v>4.1557986377917998E-4</v>
      </c>
      <c r="DM7" s="13">
        <v>1.6815636457628336E-2</v>
      </c>
      <c r="DN7" s="13">
        <v>478.29912139955252</v>
      </c>
      <c r="DO7" s="13">
        <v>2.4511843707992007</v>
      </c>
      <c r="DP7" s="13">
        <v>4.0128248542090423</v>
      </c>
      <c r="DQ7" s="13">
        <v>3.1906133460895831</v>
      </c>
      <c r="DR7" s="13">
        <v>1.0293076086426886E-2</v>
      </c>
      <c r="DS7" s="13">
        <v>0.40677417272485333</v>
      </c>
      <c r="DT7" s="13">
        <v>1.2757475403644236</v>
      </c>
      <c r="DU7" s="13">
        <v>5.3422526141422982E-2</v>
      </c>
      <c r="DV7" s="13">
        <v>1266.278478775351</v>
      </c>
      <c r="DW7" s="13">
        <v>2.2943388693185466E-2</v>
      </c>
      <c r="DX7" s="13">
        <v>4.598647207776781E-3</v>
      </c>
      <c r="DY7" s="13">
        <v>1.6532967273872295E-3</v>
      </c>
      <c r="DZ7" s="13">
        <v>0.23099047590205216</v>
      </c>
      <c r="EA7" s="13">
        <v>8.3121717488144439E-2</v>
      </c>
      <c r="EB7" s="13">
        <v>3.0960193557760043E-3</v>
      </c>
      <c r="EC7" s="13">
        <v>0.16024369686715001</v>
      </c>
      <c r="ED7" s="13">
        <v>1.1541845262799064E-4</v>
      </c>
      <c r="EE7" s="13">
        <v>2.2777855405742849E-2</v>
      </c>
      <c r="EF7" s="13">
        <v>8.3756789086654915E-4</v>
      </c>
      <c r="EG7" s="13">
        <v>4.6541848057644041E-6</v>
      </c>
      <c r="EH7" s="13">
        <v>7.1271358651845923E-5</v>
      </c>
    </row>
    <row r="8" spans="1:138" x14ac:dyDescent="0.35">
      <c r="A8" s="13" t="s">
        <v>50</v>
      </c>
      <c r="B8" s="13">
        <v>11</v>
      </c>
      <c r="C8" s="13">
        <v>0.21790301436880005</v>
      </c>
      <c r="D8" s="13">
        <v>440.02054093567551</v>
      </c>
      <c r="E8" s="13">
        <v>16.104434637347033</v>
      </c>
      <c r="F8" s="13">
        <v>36.152949538119358</v>
      </c>
      <c r="G8" s="13">
        <v>35.779507167445686</v>
      </c>
      <c r="H8" s="13">
        <v>6.5789034625586856E-2</v>
      </c>
      <c r="I8" s="13">
        <v>1.0262255455430787</v>
      </c>
      <c r="J8" s="13">
        <v>18.267502158180346</v>
      </c>
      <c r="K8" s="13">
        <v>0.95200953618007644</v>
      </c>
      <c r="L8" s="13">
        <v>16857.860150375935</v>
      </c>
      <c r="M8" s="13">
        <v>0.46057076310443523</v>
      </c>
      <c r="N8" s="13">
        <v>1.9294793529359686E-2</v>
      </c>
      <c r="O8" s="13">
        <v>1.0943478397876922E-2</v>
      </c>
      <c r="P8" s="13">
        <v>3.0135929577786524</v>
      </c>
      <c r="Q8" s="13">
        <v>0.83352537854858133</v>
      </c>
      <c r="R8" s="13">
        <v>2.5579798555761687E-3</v>
      </c>
      <c r="S8" s="13">
        <v>1.9959268997140402</v>
      </c>
      <c r="T8" s="13">
        <v>2.1738118313210974E-4</v>
      </c>
      <c r="U8" s="13">
        <v>0.17324461040026046</v>
      </c>
      <c r="V8" s="13">
        <v>8.6859080944288805E-3</v>
      </c>
      <c r="W8" s="13">
        <v>1.9638386060769196E-5</v>
      </c>
      <c r="X8" s="13">
        <v>6.0718055899515477E-4</v>
      </c>
      <c r="Y8" s="13">
        <v>6661304.6222721776</v>
      </c>
      <c r="Z8" s="13"/>
      <c r="AA8" s="13">
        <v>0.13885318329362328</v>
      </c>
      <c r="AB8" s="13">
        <v>3125.8549031561965</v>
      </c>
      <c r="AC8" s="13">
        <v>14.039345940339937</v>
      </c>
      <c r="AD8" s="13">
        <v>28.51324711685637</v>
      </c>
      <c r="AE8" s="13">
        <v>22.946890191416554</v>
      </c>
      <c r="AF8" s="13">
        <v>0.15204417338214901</v>
      </c>
      <c r="AG8" s="13">
        <v>2.4147110378315189</v>
      </c>
      <c r="AH8" s="13">
        <v>11.902295491887383</v>
      </c>
      <c r="AI8" s="13">
        <v>0.39859769890169561</v>
      </c>
      <c r="AJ8" s="13">
        <v>14470.07305100652</v>
      </c>
      <c r="AK8" s="13">
        <v>0.23888058096901213</v>
      </c>
      <c r="AL8" s="13">
        <v>2.4589189600709695E-2</v>
      </c>
      <c r="AM8" s="13">
        <v>6.3605803280613335E-3</v>
      </c>
      <c r="AN8" s="13">
        <v>1.5394455194104981</v>
      </c>
      <c r="AO8" s="13">
        <v>0.56480488584433974</v>
      </c>
      <c r="AP8" s="13">
        <v>2.0329075373152594E-2</v>
      </c>
      <c r="AQ8" s="13">
        <v>1.1527813032176182</v>
      </c>
      <c r="AR8" s="13">
        <v>9.2122486834949268E-4</v>
      </c>
      <c r="AS8" s="13">
        <v>0.14421429719042267</v>
      </c>
      <c r="AT8" s="13">
        <v>7.5362507815399079E-3</v>
      </c>
      <c r="AU8" s="13">
        <v>1.0883366726193374E-4</v>
      </c>
      <c r="AV8" s="13">
        <v>5.8253291614288332E-4</v>
      </c>
      <c r="AW8" s="13">
        <v>3540066.3688651486</v>
      </c>
      <c r="AX8" s="13">
        <v>2.1954615978634507E-2</v>
      </c>
      <c r="AY8" s="13">
        <v>494.24105645893161</v>
      </c>
      <c r="AZ8" s="13">
        <v>2.2198155015256305</v>
      </c>
      <c r="BA8" s="13">
        <v>4.5083402188247668</v>
      </c>
      <c r="BB8" s="13">
        <v>3.6282219111326732</v>
      </c>
      <c r="BC8" s="13">
        <v>2.4040294642256876E-2</v>
      </c>
      <c r="BD8" s="13">
        <v>0.38179933853483067</v>
      </c>
      <c r="BE8" s="13">
        <v>1.881918156935914</v>
      </c>
      <c r="BF8" s="13">
        <v>6.3023829931567701E-2</v>
      </c>
      <c r="BG8" s="13">
        <v>2287.919437510121</v>
      </c>
      <c r="BH8" s="13">
        <v>3.7770336232317535E-2</v>
      </c>
      <c r="BI8" s="13">
        <v>3.8878922477984445E-3</v>
      </c>
      <c r="BJ8" s="13">
        <v>1.0056960538567408E-3</v>
      </c>
      <c r="BK8" s="13">
        <v>0.24340770875390624</v>
      </c>
      <c r="BL8" s="13">
        <v>8.9303493642975365E-2</v>
      </c>
      <c r="BM8" s="13">
        <v>3.2143090452199804E-3</v>
      </c>
      <c r="BN8" s="13">
        <v>0.18227072811124323</v>
      </c>
      <c r="BO8" s="13">
        <v>1.4565844105865784E-4</v>
      </c>
      <c r="BP8" s="13">
        <v>2.2802282514107854E-2</v>
      </c>
      <c r="BQ8" s="13">
        <v>1.1915858743945069E-3</v>
      </c>
      <c r="BR8" s="13">
        <v>1.7208113732830589E-5</v>
      </c>
      <c r="BS8" s="13">
        <v>9.2106541351568989E-5</v>
      </c>
      <c r="BT8" s="13">
        <v>559733.63968878263</v>
      </c>
      <c r="BU8" s="13">
        <v>0.20148392446264132</v>
      </c>
      <c r="BV8" s="13">
        <v>440.02054093567551</v>
      </c>
      <c r="BW8" s="13">
        <v>15.870602602925477</v>
      </c>
      <c r="BX8" s="13">
        <v>43.335919587671491</v>
      </c>
      <c r="BY8" s="13">
        <v>42.848912732385315</v>
      </c>
      <c r="BZ8" s="13">
        <v>6.4577864320633796E-2</v>
      </c>
      <c r="CA8" s="13">
        <v>1.0043083807924986</v>
      </c>
      <c r="CB8" s="13">
        <v>17.126862586937463</v>
      </c>
      <c r="CC8" s="13">
        <v>0.5974544624434116</v>
      </c>
      <c r="CD8" s="13">
        <v>16857.860150375935</v>
      </c>
      <c r="CE8" s="13">
        <v>0.4388028493451005</v>
      </c>
      <c r="CF8" s="13">
        <v>2.0872778536307694E-2</v>
      </c>
      <c r="CG8" s="13">
        <v>1.1187589143061224E-2</v>
      </c>
      <c r="CH8" s="13">
        <v>3.0774251657156002</v>
      </c>
      <c r="CI8" s="13">
        <v>0.90150304903428113</v>
      </c>
      <c r="CJ8" s="13">
        <v>2.5359148865080876E-3</v>
      </c>
      <c r="CK8" s="13">
        <v>2.0458043146948741</v>
      </c>
      <c r="CL8" s="13">
        <v>2.1154335954652221E-4</v>
      </c>
      <c r="CM8" s="13">
        <v>0.17696183853019631</v>
      </c>
      <c r="CN8" s="13">
        <v>8.6002587177292072E-3</v>
      </c>
      <c r="CO8" s="13">
        <v>1.9704285374240928E-5</v>
      </c>
      <c r="CP8" s="13">
        <v>6.2859463777881978E-4</v>
      </c>
      <c r="CQ8" s="13">
        <v>0.12842297562451932</v>
      </c>
      <c r="CR8" s="13">
        <v>3125.8549031561965</v>
      </c>
      <c r="CS8" s="13">
        <v>13.869983582849096</v>
      </c>
      <c r="CT8" s="13">
        <v>34.340439489630072</v>
      </c>
      <c r="CU8" s="13">
        <v>27.541322540567382</v>
      </c>
      <c r="CV8" s="13">
        <v>0.14926007231182573</v>
      </c>
      <c r="CW8" s="13">
        <v>2.3636608484533768</v>
      </c>
      <c r="CX8" s="13">
        <v>12.845949344896185</v>
      </c>
      <c r="CY8" s="13">
        <v>0.25027729418047029</v>
      </c>
      <c r="CZ8" s="13">
        <v>14470.07305100652</v>
      </c>
      <c r="DA8" s="13">
        <v>0.23006634132809425</v>
      </c>
      <c r="DB8" s="13">
        <v>2.6472727567083642E-2</v>
      </c>
      <c r="DC8" s="13">
        <v>6.5342285074790288E-3</v>
      </c>
      <c r="DD8" s="13">
        <v>1.5720376740536901</v>
      </c>
      <c r="DE8" s="13">
        <v>0.61015391316881706</v>
      </c>
      <c r="DF8" s="13">
        <v>2.0065798906312968E-2</v>
      </c>
      <c r="DG8" s="13">
        <v>1.1814134933413607</v>
      </c>
      <c r="DH8" s="13">
        <v>8.9686228649546776E-4</v>
      </c>
      <c r="DI8" s="13">
        <v>0.14735712617431307</v>
      </c>
      <c r="DJ8" s="13">
        <v>7.4603355057332845E-3</v>
      </c>
      <c r="DK8" s="13">
        <v>1.0904523193374402E-4</v>
      </c>
      <c r="DL8" s="13">
        <v>5.9924581969520428E-4</v>
      </c>
      <c r="DM8" s="13">
        <v>2.0305455343488286E-2</v>
      </c>
      <c r="DN8" s="13">
        <v>494.24105645893161</v>
      </c>
      <c r="DO8" s="13">
        <v>2.1930369615472936</v>
      </c>
      <c r="DP8" s="13">
        <v>5.4297002319210597</v>
      </c>
      <c r="DQ8" s="13">
        <v>4.3546654500764026</v>
      </c>
      <c r="DR8" s="13">
        <v>2.3600089611340167E-2</v>
      </c>
      <c r="DS8" s="13">
        <v>0.37372759486393753</v>
      </c>
      <c r="DT8" s="13">
        <v>2.0311229318509918</v>
      </c>
      <c r="DU8" s="13">
        <v>3.9572314811714533E-2</v>
      </c>
      <c r="DV8" s="13">
        <v>2287.919437510121</v>
      </c>
      <c r="DW8" s="13">
        <v>3.6376682576925279E-2</v>
      </c>
      <c r="DX8" s="13">
        <v>4.1857057494556101E-3</v>
      </c>
      <c r="DY8" s="13">
        <v>1.0331522417818151E-3</v>
      </c>
      <c r="DZ8" s="13">
        <v>0.24856098088015222</v>
      </c>
      <c r="EA8" s="13">
        <v>9.6473804443903355E-2</v>
      </c>
      <c r="EB8" s="13">
        <v>3.1726813807432296E-3</v>
      </c>
      <c r="EC8" s="13">
        <v>0.18679787487074345</v>
      </c>
      <c r="ED8" s="13">
        <v>1.4180637864160751E-4</v>
      </c>
      <c r="EE8" s="13">
        <v>2.3299207408382167E-2</v>
      </c>
      <c r="EF8" s="13">
        <v>1.1795826153570667E-3</v>
      </c>
      <c r="EG8" s="13">
        <v>1.7241565044597913E-5</v>
      </c>
      <c r="EH8" s="13">
        <v>9.4749083428571652E-5</v>
      </c>
    </row>
    <row r="9" spans="1:138" x14ac:dyDescent="0.35">
      <c r="A9" s="13" t="s">
        <v>51</v>
      </c>
      <c r="B9" s="13">
        <v>12</v>
      </c>
      <c r="C9" s="13">
        <v>0.19610516807343151</v>
      </c>
      <c r="D9" s="13">
        <v>837.0390559732665</v>
      </c>
      <c r="E9" s="13">
        <v>26.148290736980304</v>
      </c>
      <c r="F9" s="13">
        <v>33.317443235186992</v>
      </c>
      <c r="G9" s="13">
        <v>36.296349222759666</v>
      </c>
      <c r="H9" s="13">
        <v>5.6198633165009802E-2</v>
      </c>
      <c r="I9" s="13">
        <v>0.85725295823754655</v>
      </c>
      <c r="J9" s="13">
        <v>16.241792849385472</v>
      </c>
      <c r="K9" s="13">
        <v>1.031198515027804</v>
      </c>
      <c r="L9" s="13">
        <v>27633.139142499102</v>
      </c>
      <c r="M9" s="13">
        <v>0.40410543742084554</v>
      </c>
      <c r="N9" s="13">
        <v>2.0440261824845096E-2</v>
      </c>
      <c r="O9" s="13">
        <v>1.1004823624104539E-2</v>
      </c>
      <c r="P9" s="13">
        <v>2.5616769499681857</v>
      </c>
      <c r="Q9" s="13">
        <v>0.78667276118075113</v>
      </c>
      <c r="R9" s="13">
        <v>2.7718977869678266E-3</v>
      </c>
      <c r="S9" s="13">
        <v>1.967212776074263</v>
      </c>
      <c r="T9" s="13">
        <v>2.7178895197324152E-4</v>
      </c>
      <c r="U9" s="13">
        <v>0.16605590478331006</v>
      </c>
      <c r="V9" s="13">
        <v>7.4551967491819342E-3</v>
      </c>
      <c r="W9" s="13">
        <v>1.3190938884197006E-5</v>
      </c>
      <c r="X9" s="13">
        <v>5.0235691343259641E-4</v>
      </c>
      <c r="Y9" s="13">
        <v>6980530.1031684298</v>
      </c>
      <c r="Z9" s="13"/>
      <c r="AA9" s="13">
        <v>0.13308842872482082</v>
      </c>
      <c r="AB9" s="13">
        <v>2998.5750665316564</v>
      </c>
      <c r="AC9" s="13">
        <v>17.357892390373884</v>
      </c>
      <c r="AD9" s="13">
        <v>17.226138360579117</v>
      </c>
      <c r="AE9" s="13">
        <v>21.101134169933424</v>
      </c>
      <c r="AF9" s="13">
        <v>0.33933209124757552</v>
      </c>
      <c r="AG9" s="13">
        <v>2.6024086842269933</v>
      </c>
      <c r="AH9" s="13">
        <v>8.8870153715787072</v>
      </c>
      <c r="AI9" s="13">
        <v>0.42360327582614155</v>
      </c>
      <c r="AJ9" s="13">
        <v>28753.438887251541</v>
      </c>
      <c r="AK9" s="13">
        <v>0.16484464257969161</v>
      </c>
      <c r="AL9" s="13">
        <v>3.9189878754261061E-2</v>
      </c>
      <c r="AM9" s="13">
        <v>7.5290603750918297E-3</v>
      </c>
      <c r="AN9" s="13">
        <v>1.156187009860957</v>
      </c>
      <c r="AO9" s="13">
        <v>0.39997671384029232</v>
      </c>
      <c r="AP9" s="13">
        <v>1.5013508061344287E-2</v>
      </c>
      <c r="AQ9" s="13">
        <v>1.3109485459358567</v>
      </c>
      <c r="AR9" s="13">
        <v>1.2622080471271552E-3</v>
      </c>
      <c r="AS9" s="13">
        <v>0.11464191531629289</v>
      </c>
      <c r="AT9" s="13">
        <v>4.7408364685112237E-3</v>
      </c>
      <c r="AU9" s="13">
        <v>6.3569064610944606E-5</v>
      </c>
      <c r="AV9" s="13">
        <v>5.47889711136528E-4</v>
      </c>
      <c r="AW9" s="13">
        <v>3306161.8270076755</v>
      </c>
      <c r="AX9" s="13">
        <v>2.0535990393430952E-2</v>
      </c>
      <c r="AY9" s="13">
        <v>462.6901778786372</v>
      </c>
      <c r="AZ9" s="13">
        <v>2.6783809441161934</v>
      </c>
      <c r="BA9" s="13">
        <v>2.6580508559478555</v>
      </c>
      <c r="BB9" s="13">
        <v>3.2559756904202928</v>
      </c>
      <c r="BC9" s="13">
        <v>5.2360078429143149E-2</v>
      </c>
      <c r="BD9" s="13">
        <v>0.40156037794666488</v>
      </c>
      <c r="BE9" s="13">
        <v>1.3712962429991995</v>
      </c>
      <c r="BF9" s="13">
        <v>6.5363404514889659E-2</v>
      </c>
      <c r="BG9" s="13">
        <v>4436.7519432331974</v>
      </c>
      <c r="BH9" s="13">
        <v>2.543608057335011E-2</v>
      </c>
      <c r="BI9" s="13">
        <v>6.0471295763906948E-3</v>
      </c>
      <c r="BJ9" s="13">
        <v>1.1617592379435135E-3</v>
      </c>
      <c r="BK9" s="13">
        <v>0.17840352880419985</v>
      </c>
      <c r="BL9" s="13">
        <v>6.1717746852386117E-2</v>
      </c>
      <c r="BM9" s="13">
        <v>2.3166345885482957E-3</v>
      </c>
      <c r="BN9" s="13">
        <v>0.20228375226583603</v>
      </c>
      <c r="BO9" s="13">
        <v>1.9476293002083E-4</v>
      </c>
      <c r="BP9" s="13">
        <v>1.7689631579374445E-2</v>
      </c>
      <c r="BQ9" s="13">
        <v>7.3152694871373531E-4</v>
      </c>
      <c r="BR9" s="13">
        <v>9.808919623425418E-6</v>
      </c>
      <c r="BS9" s="13">
        <v>8.4541217838129129E-5</v>
      </c>
      <c r="BT9" s="13">
        <v>510151.8454240745</v>
      </c>
      <c r="BU9" s="13">
        <v>0.18129384026881587</v>
      </c>
      <c r="BV9" s="13">
        <v>837.0390559732665</v>
      </c>
      <c r="BW9" s="13">
        <v>25.754682405091547</v>
      </c>
      <c r="BX9" s="13">
        <v>39.880501985258199</v>
      </c>
      <c r="BY9" s="13">
        <v>43.413416199602345</v>
      </c>
      <c r="BZ9" s="13">
        <v>5.5117988289569673E-2</v>
      </c>
      <c r="CA9" s="13">
        <v>0.83854926028597077</v>
      </c>
      <c r="CB9" s="13">
        <v>15.022437354878301</v>
      </c>
      <c r="CC9" s="13">
        <v>0.64724981160390427</v>
      </c>
      <c r="CD9" s="13">
        <v>27633.139142499102</v>
      </c>
      <c r="CE9" s="13">
        <v>0.38419407527828264</v>
      </c>
      <c r="CF9" s="13">
        <v>2.1966750096174586E-2</v>
      </c>
      <c r="CG9" s="13">
        <v>1.1240823222015396E-2</v>
      </c>
      <c r="CH9" s="13">
        <v>2.615468859977899</v>
      </c>
      <c r="CI9" s="13">
        <v>0.85071396059676596</v>
      </c>
      <c r="CJ9" s="13">
        <v>2.727938986131754E-3</v>
      </c>
      <c r="CK9" s="13">
        <v>2.0143396627621142</v>
      </c>
      <c r="CL9" s="13">
        <v>2.6380252293667535E-4</v>
      </c>
      <c r="CM9" s="13">
        <v>0.16957312327291749</v>
      </c>
      <c r="CN9" s="13">
        <v>7.3733100687976881E-3</v>
      </c>
      <c r="CO9" s="13">
        <v>1.3247975922804197E-5</v>
      </c>
      <c r="CP9" s="13">
        <v>5.2008283061725895E-4</v>
      </c>
      <c r="CQ9" s="13">
        <v>0.1228505029864079</v>
      </c>
      <c r="CR9" s="13">
        <v>2998.5750665316564</v>
      </c>
      <c r="CS9" s="13">
        <v>17.109731885701223</v>
      </c>
      <c r="CT9" s="13">
        <v>20.491839712717784</v>
      </c>
      <c r="CU9" s="13">
        <v>25.20355199021747</v>
      </c>
      <c r="CV9" s="13">
        <v>0.33267793615513569</v>
      </c>
      <c r="CW9" s="13">
        <v>2.5454502459270798</v>
      </c>
      <c r="CX9" s="13">
        <v>8.399903093402358</v>
      </c>
      <c r="CY9" s="13">
        <v>0.26575141552972209</v>
      </c>
      <c r="CZ9" s="13">
        <v>28753.438887251541</v>
      </c>
      <c r="DA9" s="13">
        <v>0.15880651329891768</v>
      </c>
      <c r="DB9" s="13">
        <v>4.1421504885568852E-2</v>
      </c>
      <c r="DC9" s="13">
        <v>7.7099950793631357E-3</v>
      </c>
      <c r="DD9" s="13">
        <v>1.1791233710788873</v>
      </c>
      <c r="DE9" s="13">
        <v>0.43294873715668697</v>
      </c>
      <c r="DF9" s="13">
        <v>1.4793428660347465E-2</v>
      </c>
      <c r="DG9" s="13">
        <v>1.3365515511941908</v>
      </c>
      <c r="DH9" s="13">
        <v>1.2252180474328787E-3</v>
      </c>
      <c r="DI9" s="13">
        <v>0.11700057135964992</v>
      </c>
      <c r="DJ9" s="13">
        <v>4.6770625466055074E-3</v>
      </c>
      <c r="DK9" s="13">
        <v>6.3816316916120029E-5</v>
      </c>
      <c r="DL9" s="13">
        <v>5.6557479906140982E-4</v>
      </c>
      <c r="DM9" s="13">
        <v>1.8956244155330714E-2</v>
      </c>
      <c r="DN9" s="13">
        <v>462.6901778786372</v>
      </c>
      <c r="DO9" s="13">
        <v>2.6400889469169186</v>
      </c>
      <c r="DP9" s="13">
        <v>3.161959514558585</v>
      </c>
      <c r="DQ9" s="13">
        <v>3.8889925030343044</v>
      </c>
      <c r="DR9" s="13">
        <v>5.1333320007212371E-2</v>
      </c>
      <c r="DS9" s="13">
        <v>0.39277150010837908</v>
      </c>
      <c r="DT9" s="13">
        <v>1.2961331866689225</v>
      </c>
      <c r="DU9" s="13">
        <v>4.1006333673404012E-2</v>
      </c>
      <c r="DV9" s="13">
        <v>4436.7519432331974</v>
      </c>
      <c r="DW9" s="13">
        <v>2.4504376997822496E-2</v>
      </c>
      <c r="DX9" s="13">
        <v>6.3914769643144305E-3</v>
      </c>
      <c r="DY9" s="13">
        <v>1.1896780689369766E-3</v>
      </c>
      <c r="DZ9" s="13">
        <v>0.1819426861760671</v>
      </c>
      <c r="EA9" s="13">
        <v>6.6805440505134012E-2</v>
      </c>
      <c r="EB9" s="13">
        <v>2.2826755997168353E-3</v>
      </c>
      <c r="EC9" s="13">
        <v>0.20623438174629402</v>
      </c>
      <c r="ED9" s="13">
        <v>1.8905524915290641E-4</v>
      </c>
      <c r="EE9" s="13">
        <v>1.8053580108272769E-2</v>
      </c>
      <c r="EF9" s="13">
        <v>7.2168641892346235E-4</v>
      </c>
      <c r="EG9" s="13">
        <v>9.8470714823998341E-6</v>
      </c>
      <c r="EH9" s="13">
        <v>8.7270086149312533E-5</v>
      </c>
    </row>
    <row r="10" spans="1:138" x14ac:dyDescent="0.35">
      <c r="A10" s="14" t="s">
        <v>52</v>
      </c>
      <c r="B10" s="14">
        <v>16</v>
      </c>
      <c r="C10" s="14">
        <v>0.19303863410980474</v>
      </c>
      <c r="D10" s="14">
        <v>1094.6064478725559</v>
      </c>
      <c r="E10" s="14">
        <v>9.0687612817851679</v>
      </c>
      <c r="F10" s="14">
        <v>23.465562994252881</v>
      </c>
      <c r="G10" s="14">
        <v>24.958703558746613</v>
      </c>
      <c r="H10" s="14">
        <v>0.14610190989260352</v>
      </c>
      <c r="I10" s="14">
        <v>1.331285615513043</v>
      </c>
      <c r="J10" s="14">
        <v>17.346763229867388</v>
      </c>
      <c r="K10" s="14">
        <v>0.66114220651471589</v>
      </c>
      <c r="L10" s="14">
        <v>14087.788834154349</v>
      </c>
      <c r="M10" s="14">
        <v>0.51395611313548895</v>
      </c>
      <c r="N10" s="14">
        <v>2.4294851960686415E-2</v>
      </c>
      <c r="O10" s="14">
        <v>1.4031915678504151E-2</v>
      </c>
      <c r="P10" s="14">
        <v>2.977533085298727</v>
      </c>
      <c r="Q10" s="14">
        <v>0.90141542199048419</v>
      </c>
      <c r="R10" s="14">
        <v>-2.0004497675156125E-4</v>
      </c>
      <c r="S10" s="14">
        <v>1.6315758869807597</v>
      </c>
      <c r="T10" s="14">
        <v>6.391315146565459E-5</v>
      </c>
      <c r="U10" s="14">
        <v>0.10476161542246464</v>
      </c>
      <c r="V10" s="14">
        <v>8.3880807412663183E-3</v>
      </c>
      <c r="W10" s="14">
        <v>3.427433641999095E-5</v>
      </c>
      <c r="X10" s="14">
        <v>6.8462350247968718E-4</v>
      </c>
      <c r="Y10" s="14">
        <v>8317044.0789155448</v>
      </c>
      <c r="Z10" s="14"/>
      <c r="AA10" s="14">
        <v>0.10794523657673495</v>
      </c>
      <c r="AB10" s="14">
        <v>3051.4628108728439</v>
      </c>
      <c r="AC10" s="14">
        <v>8.5765792007057549</v>
      </c>
      <c r="AD10" s="14">
        <v>10.80087269873032</v>
      </c>
      <c r="AE10" s="14">
        <v>19.133411389830627</v>
      </c>
      <c r="AF10" s="14">
        <v>0.15740689276065445</v>
      </c>
      <c r="AG10" s="14">
        <v>2.2252153961487431</v>
      </c>
      <c r="AH10" s="14">
        <v>15.089772466140632</v>
      </c>
      <c r="AI10" s="14">
        <v>0.36176745409774358</v>
      </c>
      <c r="AJ10" s="14">
        <v>4899.4805679202109</v>
      </c>
      <c r="AK10" s="14">
        <v>0.83693717852463623</v>
      </c>
      <c r="AL10" s="14">
        <v>2.9279990746813731E-2</v>
      </c>
      <c r="AM10" s="14">
        <v>9.153307040415783E-3</v>
      </c>
      <c r="AN10" s="14">
        <v>1.7151842950273413</v>
      </c>
      <c r="AO10" s="14">
        <v>0.55352059442306889</v>
      </c>
      <c r="AP10" s="14">
        <v>1.3732560017113274E-2</v>
      </c>
      <c r="AQ10" s="14">
        <v>1.334009042338558</v>
      </c>
      <c r="AR10" s="14">
        <v>5.9639432704186081E-4</v>
      </c>
      <c r="AS10" s="14">
        <v>5.4468459315220076E-2</v>
      </c>
      <c r="AT10" s="14">
        <v>4.5965261170320222E-3</v>
      </c>
      <c r="AU10" s="14">
        <v>1.6590178119444568E-4</v>
      </c>
      <c r="AV10" s="14">
        <v>5.8615688380563122E-4</v>
      </c>
      <c r="AW10" s="14">
        <v>4264572.0717023015</v>
      </c>
      <c r="AX10" s="14">
        <v>2.0044927210718665E-2</v>
      </c>
      <c r="AY10" s="14">
        <v>566.64241859973004</v>
      </c>
      <c r="AZ10" s="14">
        <v>1.5926307750773243</v>
      </c>
      <c r="BA10" s="14">
        <v>2.0056717083980136</v>
      </c>
      <c r="BB10" s="14">
        <v>3.5529852985152544</v>
      </c>
      <c r="BC10" s="14">
        <v>2.9229726182588667E-2</v>
      </c>
      <c r="BD10" s="14">
        <v>0.41321212550462327</v>
      </c>
      <c r="BE10" s="14">
        <v>2.8021004011147506</v>
      </c>
      <c r="BF10" s="14">
        <v>6.7178529730131581E-2</v>
      </c>
      <c r="BG10" s="14">
        <v>909.8107009518377</v>
      </c>
      <c r="BH10" s="14">
        <v>0.15541533239907995</v>
      </c>
      <c r="BI10" s="14">
        <v>5.4371577835505254E-3</v>
      </c>
      <c r="BJ10" s="14">
        <v>1.6997264463083986E-3</v>
      </c>
      <c r="BK10" s="14">
        <v>0.31850172770107044</v>
      </c>
      <c r="BL10" s="14">
        <v>0.10278619396935455</v>
      </c>
      <c r="BM10" s="14">
        <v>2.5500723764145107E-3</v>
      </c>
      <c r="BN10" s="14">
        <v>0.24771926024830362</v>
      </c>
      <c r="BO10" s="14">
        <v>1.1270793376303481E-4</v>
      </c>
      <c r="BP10" s="14">
        <v>1.0114538972522784E-2</v>
      </c>
      <c r="BQ10" s="14">
        <v>8.5355347174191252E-4</v>
      </c>
      <c r="BR10" s="14">
        <v>3.0807187363077857E-5</v>
      </c>
      <c r="BS10" s="14">
        <v>1.0884660076309359E-4</v>
      </c>
      <c r="BT10" s="14">
        <v>791911.15303516958</v>
      </c>
      <c r="BU10" s="14">
        <v>0.17858703914402985</v>
      </c>
      <c r="BV10" s="14">
        <v>1094.6064478725559</v>
      </c>
      <c r="BW10" s="14">
        <v>8.936348015022574</v>
      </c>
      <c r="BX10" s="14">
        <v>28.158302419065205</v>
      </c>
      <c r="BY10" s="14">
        <v>29.915205575680076</v>
      </c>
      <c r="BZ10" s="14">
        <v>0.14341904470735242</v>
      </c>
      <c r="CA10" s="14">
        <v>1.3028902379326284</v>
      </c>
      <c r="CB10" s="14">
        <v>15.799021919734285</v>
      </c>
      <c r="CC10" s="14">
        <v>0.4147634306274694</v>
      </c>
      <c r="CD10" s="14">
        <v>14087.788834154349</v>
      </c>
      <c r="CE10" s="14">
        <v>0.49243861274452161</v>
      </c>
      <c r="CF10" s="14">
        <v>2.6205893133191858E-2</v>
      </c>
      <c r="CG10" s="14">
        <v>1.4384402996177393E-2</v>
      </c>
      <c r="CH10" s="14">
        <v>3.0422562478319493</v>
      </c>
      <c r="CI10" s="14">
        <v>0.97579074471867377</v>
      </c>
      <c r="CJ10" s="14">
        <v>-1.9467040974889985E-4</v>
      </c>
      <c r="CK10" s="14">
        <v>1.6732963216360215</v>
      </c>
      <c r="CL10" s="14">
        <v>6.2047124012482436E-5</v>
      </c>
      <c r="CM10" s="14">
        <v>0.10705529824729457</v>
      </c>
      <c r="CN10" s="14">
        <v>8.311120024902351E-3</v>
      </c>
      <c r="CO10" s="14">
        <v>3.4526525489029773E-5</v>
      </c>
      <c r="CP10" s="14">
        <v>7.1007501683890788E-4</v>
      </c>
      <c r="CQ10" s="14">
        <v>9.9789984485891339E-2</v>
      </c>
      <c r="CR10" s="14">
        <v>3051.4628108728439</v>
      </c>
      <c r="CS10" s="14">
        <v>8.4431435270677593</v>
      </c>
      <c r="CT10" s="14">
        <v>13.020423699790632</v>
      </c>
      <c r="CU10" s="14">
        <v>22.925711773277182</v>
      </c>
      <c r="CV10" s="14">
        <v>0.15446625988413959</v>
      </c>
      <c r="CW10" s="14">
        <v>2.1783401302270877</v>
      </c>
      <c r="CX10" s="14">
        <v>13.646776593150838</v>
      </c>
      <c r="CY10" s="14">
        <v>0.22714964461553008</v>
      </c>
      <c r="CZ10" s="14">
        <v>4899.4805679202109</v>
      </c>
      <c r="DA10" s="14">
        <v>0.79445097016586452</v>
      </c>
      <c r="DB10" s="14">
        <v>3.1201396947558781E-2</v>
      </c>
      <c r="DC10" s="14">
        <v>9.3850748864098311E-3</v>
      </c>
      <c r="DD10" s="14">
        <v>1.7522540936898494</v>
      </c>
      <c r="DE10" s="14">
        <v>0.59942140605016858</v>
      </c>
      <c r="DF10" s="14">
        <v>1.3555518516636826E-2</v>
      </c>
      <c r="DG10" s="14">
        <v>1.3687766942852615</v>
      </c>
      <c r="DH10" s="14">
        <v>5.794193103573832E-4</v>
      </c>
      <c r="DI10" s="14">
        <v>5.5647858756377039E-2</v>
      </c>
      <c r="DJ10" s="14">
        <v>4.5689502790808405E-3</v>
      </c>
      <c r="DK10" s="14">
        <v>1.6689355014971137E-4</v>
      </c>
      <c r="DL10" s="14">
        <v>6.0692142021192283E-4</v>
      </c>
      <c r="DM10" s="14">
        <v>1.8530534915790351E-2</v>
      </c>
      <c r="DN10" s="14">
        <v>566.64241859973004</v>
      </c>
      <c r="DO10" s="14">
        <v>1.567852392536234</v>
      </c>
      <c r="DP10" s="14">
        <v>2.4178319821411223</v>
      </c>
      <c r="DQ10" s="14">
        <v>4.257197800688326</v>
      </c>
      <c r="DR10" s="14">
        <v>2.8683664366129683E-2</v>
      </c>
      <c r="DS10" s="14">
        <v>0.40450760714716227</v>
      </c>
      <c r="DT10" s="14">
        <v>2.5341427944918204</v>
      </c>
      <c r="DU10" s="14">
        <v>4.2180630073678012E-2</v>
      </c>
      <c r="DV10" s="14">
        <v>909.8107009518377</v>
      </c>
      <c r="DW10" s="14">
        <v>0.14752584157003715</v>
      </c>
      <c r="DX10" s="14">
        <v>5.7939539577733616E-3</v>
      </c>
      <c r="DY10" s="14">
        <v>1.7427646548488303E-3</v>
      </c>
      <c r="DZ10" s="14">
        <v>0.32538541649986014</v>
      </c>
      <c r="EA10" s="14">
        <v>0.11130976070704998</v>
      </c>
      <c r="EB10" s="14">
        <v>2.5171965951121642E-3</v>
      </c>
      <c r="EC10" s="14">
        <v>0.25417545113416878</v>
      </c>
      <c r="ED10" s="14">
        <v>1.094999571452991E-4</v>
      </c>
      <c r="EE10" s="14">
        <v>1.0333547950594251E-2</v>
      </c>
      <c r="EF10" s="14">
        <v>8.4843276718805222E-4</v>
      </c>
      <c r="EG10" s="14">
        <v>3.0991354234619416E-5</v>
      </c>
      <c r="EH10" s="14">
        <v>1.1270247837314961E-4</v>
      </c>
    </row>
    <row r="11" spans="1:138" x14ac:dyDescent="0.35">
      <c r="A11" s="14" t="s">
        <v>53</v>
      </c>
      <c r="B11" s="14">
        <v>17</v>
      </c>
      <c r="C11" s="14">
        <v>0.18584288888758663</v>
      </c>
      <c r="D11" s="14">
        <v>899.44701152766106</v>
      </c>
      <c r="E11" s="14">
        <v>7.9236885733630702</v>
      </c>
      <c r="F11" s="14">
        <v>30.869391154574622</v>
      </c>
      <c r="G11" s="14">
        <v>30.907020157487356</v>
      </c>
      <c r="H11" s="14">
        <v>2.688315488054005E-2</v>
      </c>
      <c r="I11" s="14">
        <v>0.68700723735503155</v>
      </c>
      <c r="J11" s="14">
        <v>16.819851256922458</v>
      </c>
      <c r="K11" s="14">
        <v>0.53883986680649143</v>
      </c>
      <c r="L11" s="14">
        <v>14409.096711066219</v>
      </c>
      <c r="M11" s="14">
        <v>0.44031368561332906</v>
      </c>
      <c r="N11" s="14">
        <v>2.3511820845487457E-2</v>
      </c>
      <c r="O11" s="14">
        <v>1.9357977612131989E-2</v>
      </c>
      <c r="P11" s="14">
        <v>2.9925940957172257</v>
      </c>
      <c r="Q11" s="14">
        <v>1.0611470718204161</v>
      </c>
      <c r="R11" s="14">
        <v>6.1194404223660339E-3</v>
      </c>
      <c r="S11" s="14">
        <v>1.8674614429786265</v>
      </c>
      <c r="T11" s="14">
        <v>4.9501355634165121E-5</v>
      </c>
      <c r="U11" s="14">
        <v>0.12325980797725385</v>
      </c>
      <c r="V11" s="14">
        <v>1.0876108044286917E-2</v>
      </c>
      <c r="W11" s="14">
        <v>1.2812058685064648E-5</v>
      </c>
      <c r="X11" s="14">
        <v>9.0765474806601975E-4</v>
      </c>
      <c r="Y11" s="14">
        <v>8861245.4187684115</v>
      </c>
      <c r="Z11" s="14"/>
      <c r="AA11" s="14">
        <v>0.12430520929890157</v>
      </c>
      <c r="AB11" s="14">
        <v>2743.4018766227769</v>
      </c>
      <c r="AC11" s="14">
        <v>3.8745572486398885</v>
      </c>
      <c r="AD11" s="14">
        <v>17.49755693511997</v>
      </c>
      <c r="AE11" s="14">
        <v>15.964728065055612</v>
      </c>
      <c r="AF11" s="14">
        <v>5.684287803398401E-2</v>
      </c>
      <c r="AG11" s="14">
        <v>2.5019352158559052</v>
      </c>
      <c r="AH11" s="14">
        <v>9.2815238402982487</v>
      </c>
      <c r="AI11" s="14">
        <v>0.22269251709932264</v>
      </c>
      <c r="AJ11" s="14">
        <v>4271.11000579343</v>
      </c>
      <c r="AK11" s="14">
        <v>0.43431788752347711</v>
      </c>
      <c r="AL11" s="14">
        <v>2.2096241645740949E-2</v>
      </c>
      <c r="AM11" s="14">
        <v>1.0418733607438295E-2</v>
      </c>
      <c r="AN11" s="14">
        <v>1.4613303475322212</v>
      </c>
      <c r="AO11" s="14">
        <v>0.59916314612288313</v>
      </c>
      <c r="AP11" s="14">
        <v>1.576115310247948E-2</v>
      </c>
      <c r="AQ11" s="14">
        <v>1.0133481697659283</v>
      </c>
      <c r="AR11" s="14">
        <v>4.7131043654472519E-4</v>
      </c>
      <c r="AS11" s="14">
        <v>6.6475950716587739E-2</v>
      </c>
      <c r="AT11" s="14">
        <v>6.5881012073504231E-3</v>
      </c>
      <c r="AU11" s="14">
        <v>6.3165006261210689E-5</v>
      </c>
      <c r="AV11" s="14">
        <v>6.1942185761045541E-4</v>
      </c>
      <c r="AW11" s="14">
        <v>4496631.0467843562</v>
      </c>
      <c r="AX11" s="14">
        <v>2.2325874659630686E-2</v>
      </c>
      <c r="AY11" s="14">
        <v>492.7295226316549</v>
      </c>
      <c r="AZ11" s="14">
        <v>0.69589102486199717</v>
      </c>
      <c r="BA11" s="14">
        <v>3.1426539980629125</v>
      </c>
      <c r="BB11" s="14">
        <v>2.8673498058996429</v>
      </c>
      <c r="BC11" s="14">
        <v>1.0209282277364827E-2</v>
      </c>
      <c r="BD11" s="14">
        <v>0.44936083009522415</v>
      </c>
      <c r="BE11" s="14">
        <v>1.6670108926054787</v>
      </c>
      <c r="BF11" s="14">
        <v>3.999675679272658E-2</v>
      </c>
      <c r="BG11" s="14">
        <v>767.1140025801094</v>
      </c>
      <c r="BH11" s="14">
        <v>7.8005795364284966E-2</v>
      </c>
      <c r="BI11" s="14">
        <v>3.9686021544399052E-3</v>
      </c>
      <c r="BJ11" s="14">
        <v>1.8712597963004651E-3</v>
      </c>
      <c r="BK11" s="14">
        <v>0.26246267842941656</v>
      </c>
      <c r="BL11" s="14">
        <v>0.1076128778227131</v>
      </c>
      <c r="BM11" s="14">
        <v>2.8307866632610672E-3</v>
      </c>
      <c r="BN11" s="14">
        <v>0.18200270408908914</v>
      </c>
      <c r="BO11" s="14">
        <v>8.4649853303986493E-5</v>
      </c>
      <c r="BP11" s="14">
        <v>1.1939433205969746E-2</v>
      </c>
      <c r="BQ11" s="14">
        <v>1.1832579071291332E-3</v>
      </c>
      <c r="BR11" s="14">
        <v>1.1532299591406717E-5</v>
      </c>
      <c r="BS11" s="14">
        <v>1.112514498181118E-4</v>
      </c>
      <c r="BT11" s="14">
        <v>807618.77726067731</v>
      </c>
      <c r="BU11" s="14">
        <v>0.17190401915943634</v>
      </c>
      <c r="BV11" s="14">
        <v>899.44701152766106</v>
      </c>
      <c r="BW11" s="14">
        <v>7.8087965700087798</v>
      </c>
      <c r="BX11" s="14">
        <v>37.033515314123505</v>
      </c>
      <c r="BY11" s="14">
        <v>37.058202765415523</v>
      </c>
      <c r="BZ11" s="14">
        <v>2.6398495061174861E-2</v>
      </c>
      <c r="CA11" s="14">
        <v>0.67269258992947678</v>
      </c>
      <c r="CB11" s="14">
        <v>15.525896744082939</v>
      </c>
      <c r="CC11" s="14">
        <v>0.33805249474861132</v>
      </c>
      <c r="CD11" s="14">
        <v>14409.096711066219</v>
      </c>
      <c r="CE11" s="14">
        <v>0.42157102544608255</v>
      </c>
      <c r="CF11" s="14">
        <v>2.5366683297768519E-2</v>
      </c>
      <c r="CG11" s="14">
        <v>1.9829952458198692E-2</v>
      </c>
      <c r="CH11" s="14">
        <v>3.057210650587022</v>
      </c>
      <c r="CI11" s="14">
        <v>1.1484537872872409</v>
      </c>
      <c r="CJ11" s="14">
        <v>6.045948459798554E-3</v>
      </c>
      <c r="CK11" s="14">
        <v>1.9155551539027871</v>
      </c>
      <c r="CL11" s="14">
        <v>4.834199063482589E-5</v>
      </c>
      <c r="CM11" s="14">
        <v>0.12595237350720112</v>
      </c>
      <c r="CN11" s="14">
        <v>1.0773703824268215E-2</v>
      </c>
      <c r="CO11" s="14">
        <v>1.2907990582847249E-5</v>
      </c>
      <c r="CP11" s="14">
        <v>9.4130535143299666E-4</v>
      </c>
      <c r="CQ11" s="14">
        <v>0.1147860321500955</v>
      </c>
      <c r="CR11" s="14">
        <v>2743.4018766227769</v>
      </c>
      <c r="CS11" s="14">
        <v>3.8178521038657309</v>
      </c>
      <c r="CT11" s="14">
        <v>20.863198255909431</v>
      </c>
      <c r="CU11" s="14">
        <v>19.158743436511394</v>
      </c>
      <c r="CV11" s="14">
        <v>5.5803915961055814E-2</v>
      </c>
      <c r="CW11" s="14">
        <v>2.4470313117898908</v>
      </c>
      <c r="CX11" s="14">
        <v>9.2588418370921595</v>
      </c>
      <c r="CY11" s="14">
        <v>0.14005615680933153</v>
      </c>
      <c r="CZ11" s="14">
        <v>4271.11000579343</v>
      </c>
      <c r="DA11" s="14">
        <v>0.41396402991424752</v>
      </c>
      <c r="DB11" s="14">
        <v>2.3567234020467044E-2</v>
      </c>
      <c r="DC11" s="14">
        <v>1.0630421714413958E-2</v>
      </c>
      <c r="DD11" s="14">
        <v>1.4907320573042915</v>
      </c>
      <c r="DE11" s="14">
        <v>0.6471231275849274</v>
      </c>
      <c r="DF11" s="14">
        <v>1.5583976509174702E-2</v>
      </c>
      <c r="DG11" s="14">
        <v>1.0414608823519036</v>
      </c>
      <c r="DH11" s="14">
        <v>4.5969465947422866E-4</v>
      </c>
      <c r="DI11" s="14">
        <v>6.7894470368822402E-2</v>
      </c>
      <c r="DJ11" s="14">
        <v>6.4944815811429626E-3</v>
      </c>
      <c r="DK11" s="14">
        <v>6.363284877417325E-5</v>
      </c>
      <c r="DL11" s="14">
        <v>6.4311242149327609E-4</v>
      </c>
      <c r="DM11" s="14">
        <v>2.0616179972772999E-2</v>
      </c>
      <c r="DN11" s="14">
        <v>492.7295226316549</v>
      </c>
      <c r="DO11" s="14">
        <v>0.68570648020836267</v>
      </c>
      <c r="DP11" s="14">
        <v>3.7471410239970968</v>
      </c>
      <c r="DQ11" s="14">
        <v>3.4410119013681202</v>
      </c>
      <c r="DR11" s="14">
        <v>1.0022679180462195E-2</v>
      </c>
      <c r="DS11" s="14">
        <v>0.43949979782299853</v>
      </c>
      <c r="DT11" s="14">
        <v>1.6629370845690767</v>
      </c>
      <c r="DU11" s="14">
        <v>2.5154828344449338E-2</v>
      </c>
      <c r="DV11" s="14">
        <v>767.1140025801094</v>
      </c>
      <c r="DW11" s="14">
        <v>7.4350134620969316E-2</v>
      </c>
      <c r="DX11" s="14">
        <v>4.2328001841816683E-3</v>
      </c>
      <c r="DY11" s="14">
        <v>1.9092801026893054E-3</v>
      </c>
      <c r="DZ11" s="14">
        <v>0.26774338139313281</v>
      </c>
      <c r="EA11" s="14">
        <v>0.11622674477840209</v>
      </c>
      <c r="EB11" s="14">
        <v>2.7989648077084879E-3</v>
      </c>
      <c r="EC11" s="14">
        <v>0.18705189632388514</v>
      </c>
      <c r="ED11" s="14">
        <v>8.2563598154964283E-5</v>
      </c>
      <c r="EE11" s="14">
        <v>1.2194206856540267E-2</v>
      </c>
      <c r="EF11" s="14">
        <v>1.1664433258885085E-3</v>
      </c>
      <c r="EG11" s="14">
        <v>1.1617715557309883E-5</v>
      </c>
      <c r="EH11" s="14">
        <v>1.1550640069947042E-4</v>
      </c>
    </row>
    <row r="12" spans="1:138" x14ac:dyDescent="0.35">
      <c r="A12" s="14" t="s">
        <v>54</v>
      </c>
      <c r="B12" s="14">
        <v>18</v>
      </c>
      <c r="C12" s="14">
        <v>0.17949290028814985</v>
      </c>
      <c r="D12" s="14">
        <v>495.14950904392759</v>
      </c>
      <c r="E12" s="14">
        <v>8.9488203736161083</v>
      </c>
      <c r="F12" s="14">
        <v>27.323132372791669</v>
      </c>
      <c r="G12" s="14">
        <v>26.510442560615775</v>
      </c>
      <c r="H12" s="14">
        <v>2.2697992050666707E-2</v>
      </c>
      <c r="I12" s="14">
        <v>1.1289170862768443</v>
      </c>
      <c r="J12" s="14">
        <v>15.952394763888613</v>
      </c>
      <c r="K12" s="14">
        <v>0.99830656192016465</v>
      </c>
      <c r="L12" s="14">
        <v>13097.744298284995</v>
      </c>
      <c r="M12" s="14">
        <v>0.42084001855958925</v>
      </c>
      <c r="N12" s="14">
        <v>2.326267838204352E-2</v>
      </c>
      <c r="O12" s="14">
        <v>1.5043662498622816E-2</v>
      </c>
      <c r="P12" s="14">
        <v>3.2506748996537342</v>
      </c>
      <c r="Q12" s="14">
        <v>0.9067316648230147</v>
      </c>
      <c r="R12" s="14">
        <v>7.7501762038890152E-3</v>
      </c>
      <c r="S12" s="14">
        <v>1.8527395467354426</v>
      </c>
      <c r="T12" s="14">
        <v>3.2680191224366108E-4</v>
      </c>
      <c r="U12" s="14">
        <v>0.11924356848634192</v>
      </c>
      <c r="V12" s="14">
        <v>1.0317683815689762E-2</v>
      </c>
      <c r="W12" s="14">
        <v>1.8072277716991025E-5</v>
      </c>
      <c r="X12" s="14">
        <v>7.6527061511229245E-4</v>
      </c>
      <c r="Y12" s="14">
        <v>5848186.5229258314</v>
      </c>
      <c r="Z12" s="14"/>
      <c r="AA12" s="14">
        <v>9.6839712325002741E-2</v>
      </c>
      <c r="AB12" s="14">
        <v>2998.0032747547443</v>
      </c>
      <c r="AC12" s="14">
        <v>2.8276155063725974</v>
      </c>
      <c r="AD12" s="14">
        <v>10.86306505893744</v>
      </c>
      <c r="AE12" s="14">
        <v>11.086536621837174</v>
      </c>
      <c r="AF12" s="14">
        <v>5.5740402962462389E-2</v>
      </c>
      <c r="AG12" s="14">
        <v>2.4714571942038481</v>
      </c>
      <c r="AH12" s="14">
        <v>8.503353129827298</v>
      </c>
      <c r="AI12" s="14">
        <v>0.33514934309685601</v>
      </c>
      <c r="AJ12" s="14">
        <v>3430.3185576445003</v>
      </c>
      <c r="AK12" s="14">
        <v>0.12560755782671115</v>
      </c>
      <c r="AL12" s="14">
        <v>2.658091204238746E-2</v>
      </c>
      <c r="AM12" s="14">
        <v>1.0048739152042149E-2</v>
      </c>
      <c r="AN12" s="14">
        <v>1.0736438931998982</v>
      </c>
      <c r="AO12" s="14">
        <v>0.41393038201258497</v>
      </c>
      <c r="AP12" s="14">
        <v>1.9484018190628859E-2</v>
      </c>
      <c r="AQ12" s="14">
        <v>0.82517765980407864</v>
      </c>
      <c r="AR12" s="14">
        <v>1.5335811006164011E-3</v>
      </c>
      <c r="AS12" s="14">
        <v>6.2186094146587947E-2</v>
      </c>
      <c r="AT12" s="14">
        <v>6.8793833095896484E-3</v>
      </c>
      <c r="AU12" s="14">
        <v>7.3544400459911447E-5</v>
      </c>
      <c r="AV12" s="14">
        <v>5.4482937009652898E-4</v>
      </c>
      <c r="AW12" s="14">
        <v>1891776.3884831925</v>
      </c>
      <c r="AX12" s="14">
        <v>1.4767917680983634E-2</v>
      </c>
      <c r="AY12" s="14">
        <v>457.19121325256549</v>
      </c>
      <c r="AZ12" s="14">
        <v>0.4312073221721251</v>
      </c>
      <c r="BA12" s="14">
        <v>1.6566018909180316</v>
      </c>
      <c r="BB12" s="14">
        <v>1.6906809847702338</v>
      </c>
      <c r="BC12" s="14">
        <v>8.5003317615387972E-3</v>
      </c>
      <c r="BD12" s="14">
        <v>0.37689368875431734</v>
      </c>
      <c r="BE12" s="14">
        <v>1.2967491953319423</v>
      </c>
      <c r="BF12" s="14">
        <v>5.1109795670182152E-2</v>
      </c>
      <c r="BG12" s="14">
        <v>523.11867582618879</v>
      </c>
      <c r="BH12" s="14">
        <v>1.915497299154342E-2</v>
      </c>
      <c r="BI12" s="14">
        <v>4.0535510846008028E-3</v>
      </c>
      <c r="BJ12" s="14">
        <v>1.5324183543316979E-3</v>
      </c>
      <c r="BK12" s="14">
        <v>0.16372915875931618</v>
      </c>
      <c r="BL12" s="14">
        <v>6.3123791474148108E-2</v>
      </c>
      <c r="BM12" s="14">
        <v>2.9712849184053637E-3</v>
      </c>
      <c r="BN12" s="14">
        <v>0.12583841339052643</v>
      </c>
      <c r="BO12" s="14">
        <v>2.3386892533310352E-4</v>
      </c>
      <c r="BP12" s="14">
        <v>9.4832904519234172E-3</v>
      </c>
      <c r="BQ12" s="14">
        <v>1.0490961194824038E-3</v>
      </c>
      <c r="BR12" s="14">
        <v>1.1215415926105049E-5</v>
      </c>
      <c r="BS12" s="14">
        <v>8.3085700014934224E-5</v>
      </c>
      <c r="BT12" s="14">
        <v>288493.19463266502</v>
      </c>
      <c r="BU12" s="14">
        <v>0.16599391063527796</v>
      </c>
      <c r="BV12" s="14">
        <v>495.14950904392759</v>
      </c>
      <c r="BW12" s="14">
        <v>8.8122466995066961</v>
      </c>
      <c r="BX12" s="14">
        <v>32.70730442837371</v>
      </c>
      <c r="BY12" s="14">
        <v>31.678897347928235</v>
      </c>
      <c r="BZ12" s="14">
        <v>2.2278566630623449E-2</v>
      </c>
      <c r="CA12" s="14">
        <v>1.1041808742581045</v>
      </c>
      <c r="CB12" s="14">
        <v>14.771033999436645</v>
      </c>
      <c r="CC12" s="14">
        <v>0.62672793849758357</v>
      </c>
      <c r="CD12" s="14">
        <v>13097.744298284995</v>
      </c>
      <c r="CE12" s="14">
        <v>0.39923891606892226</v>
      </c>
      <c r="CF12" s="14">
        <v>2.5200030380519881E-2</v>
      </c>
      <c r="CG12" s="14">
        <v>1.5360444440614424E-2</v>
      </c>
      <c r="CH12" s="14">
        <v>3.3186499861187224</v>
      </c>
      <c r="CI12" s="14">
        <v>0.98038394401919715</v>
      </c>
      <c r="CJ12" s="14">
        <v>7.6200078437973313E-3</v>
      </c>
      <c r="CK12" s="14">
        <v>1.8968268696795147</v>
      </c>
      <c r="CL12" s="14">
        <v>3.1872243294396964E-4</v>
      </c>
      <c r="CM12" s="14">
        <v>0.12174347166379552</v>
      </c>
      <c r="CN12" s="14">
        <v>1.0199787695912323E-2</v>
      </c>
      <c r="CO12" s="14">
        <v>1.8159086758589371E-5</v>
      </c>
      <c r="CP12" s="14">
        <v>7.9250768558466697E-4</v>
      </c>
      <c r="CQ12" s="14">
        <v>8.9768997325217842E-2</v>
      </c>
      <c r="CR12" s="14">
        <v>2998.0032747547443</v>
      </c>
      <c r="CS12" s="14">
        <v>2.779991159759418</v>
      </c>
      <c r="CT12" s="14">
        <v>13.044597177872411</v>
      </c>
      <c r="CU12" s="14">
        <v>13.193491607614002</v>
      </c>
      <c r="CV12" s="14">
        <v>5.4694880530725992E-2</v>
      </c>
      <c r="CW12" s="14">
        <v>2.4164097638341135</v>
      </c>
      <c r="CX12" s="14">
        <v>8.428909084237711</v>
      </c>
      <c r="CY12" s="14">
        <v>0.2106091090750464</v>
      </c>
      <c r="CZ12" s="14">
        <v>3430.3185576445003</v>
      </c>
      <c r="DA12" s="14">
        <v>0.11795039436473512</v>
      </c>
      <c r="DB12" s="14">
        <v>2.9114750644430819E-2</v>
      </c>
      <c r="DC12" s="14">
        <v>1.0317776452455719E-2</v>
      </c>
      <c r="DD12" s="14">
        <v>1.0977794809630996</v>
      </c>
      <c r="DE12" s="14">
        <v>0.44859184387603535</v>
      </c>
      <c r="DF12" s="14">
        <v>1.915970226827975E-2</v>
      </c>
      <c r="DG12" s="14">
        <v>0.84380395784956275</v>
      </c>
      <c r="DH12" s="14">
        <v>1.4966038153260998E-3</v>
      </c>
      <c r="DI12" s="14">
        <v>6.3435878651265029E-2</v>
      </c>
      <c r="DJ12" s="14">
        <v>6.7966206707432411E-3</v>
      </c>
      <c r="DK12" s="14">
        <v>7.3817533892757859E-5</v>
      </c>
      <c r="DL12" s="14">
        <v>5.6392041674035575E-4</v>
      </c>
      <c r="DM12" s="14">
        <v>1.3689643752287133E-2</v>
      </c>
      <c r="DN12" s="14">
        <v>457.19121325256549</v>
      </c>
      <c r="DO12" s="14">
        <v>0.42394467740059083</v>
      </c>
      <c r="DP12" s="14">
        <v>1.9892824201902723</v>
      </c>
      <c r="DQ12" s="14">
        <v>2.0119886078563534</v>
      </c>
      <c r="DR12" s="14">
        <v>8.3408910854483286E-3</v>
      </c>
      <c r="DS12" s="14">
        <v>0.36849903432244924</v>
      </c>
      <c r="DT12" s="14">
        <v>1.285396584809755</v>
      </c>
      <c r="DU12" s="14">
        <v>3.2117588032968172E-2</v>
      </c>
      <c r="DV12" s="14">
        <v>523.11867582618879</v>
      </c>
      <c r="DW12" s="14">
        <v>1.7987266510789017E-2</v>
      </c>
      <c r="DX12" s="14">
        <v>4.4399578488659806E-3</v>
      </c>
      <c r="DY12" s="14">
        <v>1.5734461580109108E-3</v>
      </c>
      <c r="DZ12" s="14">
        <v>0.16740980138734149</v>
      </c>
      <c r="EA12" s="14">
        <v>6.8409614853962394E-2</v>
      </c>
      <c r="EB12" s="14">
        <v>2.9218272039110249E-3</v>
      </c>
      <c r="EC12" s="14">
        <v>0.12867889721305173</v>
      </c>
      <c r="ED12" s="14">
        <v>2.2822994219155173E-4</v>
      </c>
      <c r="EE12" s="14">
        <v>9.6738808021105162E-3</v>
      </c>
      <c r="EF12" s="14">
        <v>1.036474935381373E-3</v>
      </c>
      <c r="EG12" s="14">
        <v>1.1257068384124163E-5</v>
      </c>
      <c r="EH12" s="14">
        <v>8.5997057334270873E-5</v>
      </c>
    </row>
    <row r="13" spans="1:138" x14ac:dyDescent="0.35">
      <c r="A13" s="14" t="s">
        <v>55</v>
      </c>
      <c r="B13" s="14">
        <v>19</v>
      </c>
      <c r="C13" s="14">
        <v>0.18868780140620037</v>
      </c>
      <c r="D13" s="14">
        <v>363.69166666666649</v>
      </c>
      <c r="E13" s="14">
        <v>8.4767969261607234</v>
      </c>
      <c r="F13" s="14">
        <v>27.40319496616786</v>
      </c>
      <c r="G13" s="14">
        <v>26.810752854979881</v>
      </c>
      <c r="H13" s="14">
        <v>1.7486015471777291E-2</v>
      </c>
      <c r="I13" s="14">
        <v>0.77781097991374015</v>
      </c>
      <c r="J13" s="14">
        <v>17.13716572915741</v>
      </c>
      <c r="K13" s="14">
        <v>0.65640761959404936</v>
      </c>
      <c r="L13" s="14">
        <v>13017.866587301587</v>
      </c>
      <c r="M13" s="14">
        <v>0.41083471670324695</v>
      </c>
      <c r="N13" s="14">
        <v>2.3702106712955393E-2</v>
      </c>
      <c r="O13" s="14">
        <v>1.2909622689247434E-2</v>
      </c>
      <c r="P13" s="14">
        <v>3.4106474312735462</v>
      </c>
      <c r="Q13" s="14">
        <v>0.89264484047183013</v>
      </c>
      <c r="R13" s="14">
        <v>3.6239088192278634E-3</v>
      </c>
      <c r="S13" s="14">
        <v>1.5920727088968754</v>
      </c>
      <c r="T13" s="14">
        <v>1.1577308105755787E-4</v>
      </c>
      <c r="U13" s="14">
        <v>0.11946688624159048</v>
      </c>
      <c r="V13" s="14">
        <v>1.0462729950224018E-2</v>
      </c>
      <c r="W13" s="14">
        <v>7.3032367844874177E-6</v>
      </c>
      <c r="X13" s="14">
        <v>6.4923827907878667E-4</v>
      </c>
      <c r="Y13" s="14">
        <v>6403979.4962885072</v>
      </c>
      <c r="Z13" s="14"/>
      <c r="AA13" s="14">
        <v>0.14531032631662805</v>
      </c>
      <c r="AB13" s="14">
        <v>3046.7010120874475</v>
      </c>
      <c r="AC13" s="14">
        <v>4.6647651741465515</v>
      </c>
      <c r="AD13" s="14">
        <v>16.100444168671299</v>
      </c>
      <c r="AE13" s="14">
        <v>14.749304360702093</v>
      </c>
      <c r="AF13" s="14">
        <v>7.1743073613239922E-2</v>
      </c>
      <c r="AG13" s="14">
        <v>2.8962218904681212</v>
      </c>
      <c r="AH13" s="14">
        <v>11.824137995039061</v>
      </c>
      <c r="AI13" s="14">
        <v>0.30205690632193988</v>
      </c>
      <c r="AJ13" s="14">
        <v>4742.3278868892121</v>
      </c>
      <c r="AK13" s="14">
        <v>0.1739804146070674</v>
      </c>
      <c r="AL13" s="14">
        <v>3.015261303643426E-2</v>
      </c>
      <c r="AM13" s="14">
        <v>8.096796855750021E-3</v>
      </c>
      <c r="AN13" s="14">
        <v>1.8084195399077359</v>
      </c>
      <c r="AO13" s="14">
        <v>0.44339708487134244</v>
      </c>
      <c r="AP13" s="14">
        <v>2.1063264341746456E-2</v>
      </c>
      <c r="AQ13" s="14">
        <v>1.0452642976014068</v>
      </c>
      <c r="AR13" s="14">
        <v>8.5059467693471486E-4</v>
      </c>
      <c r="AS13" s="14">
        <v>7.7729232698043965E-2</v>
      </c>
      <c r="AT13" s="14">
        <v>6.6107810285575674E-3</v>
      </c>
      <c r="AU13" s="14">
        <v>5.4638111572540243E-5</v>
      </c>
      <c r="AV13" s="14">
        <v>7.5157601698112213E-4</v>
      </c>
      <c r="AW13" s="14">
        <v>3374759.4004317885</v>
      </c>
      <c r="AX13" s="14">
        <v>2.4218387719438007E-2</v>
      </c>
      <c r="AY13" s="14">
        <v>507.78350201457459</v>
      </c>
      <c r="AZ13" s="14">
        <v>0.77746086235775858</v>
      </c>
      <c r="BA13" s="14">
        <v>2.6834073614452163</v>
      </c>
      <c r="BB13" s="14">
        <v>2.4582173934503486</v>
      </c>
      <c r="BC13" s="14">
        <v>1.1957178935539986E-2</v>
      </c>
      <c r="BD13" s="14">
        <v>0.48270364841135355</v>
      </c>
      <c r="BE13" s="14">
        <v>1.9706896658398436</v>
      </c>
      <c r="BF13" s="14">
        <v>5.0342817720323313E-2</v>
      </c>
      <c r="BG13" s="14">
        <v>790.38798114820202</v>
      </c>
      <c r="BH13" s="14">
        <v>2.8996735767844565E-2</v>
      </c>
      <c r="BI13" s="14">
        <v>5.0254355060723767E-3</v>
      </c>
      <c r="BJ13" s="14">
        <v>1.3494661426250035E-3</v>
      </c>
      <c r="BK13" s="14">
        <v>0.30140325665128931</v>
      </c>
      <c r="BL13" s="14">
        <v>7.3899514145223735E-2</v>
      </c>
      <c r="BM13" s="14">
        <v>3.5105440569577428E-3</v>
      </c>
      <c r="BN13" s="14">
        <v>0.17421071626690113</v>
      </c>
      <c r="BO13" s="14">
        <v>1.4176577948911913E-4</v>
      </c>
      <c r="BP13" s="14">
        <v>1.295487211634066E-2</v>
      </c>
      <c r="BQ13" s="14">
        <v>1.1017968380929279E-3</v>
      </c>
      <c r="BR13" s="14">
        <v>9.3703588295491905E-6</v>
      </c>
      <c r="BS13" s="14">
        <v>1.2526266949685369E-4</v>
      </c>
      <c r="BT13" s="14">
        <v>562459.90007196472</v>
      </c>
      <c r="BU13" s="14">
        <v>0.17447672066075245</v>
      </c>
      <c r="BV13" s="14">
        <v>363.69166666666649</v>
      </c>
      <c r="BW13" s="14">
        <v>8.3500067402101159</v>
      </c>
      <c r="BX13" s="14">
        <v>32.827833898339037</v>
      </c>
      <c r="BY13" s="14">
        <v>32.086360633540231</v>
      </c>
      <c r="BZ13" s="14">
        <v>1.7159607143649613E-2</v>
      </c>
      <c r="CA13" s="14">
        <v>0.76177358749607482</v>
      </c>
      <c r="CB13" s="14">
        <v>15.648791444544596</v>
      </c>
      <c r="CC13" s="14">
        <v>0.41194020182711966</v>
      </c>
      <c r="CD13" s="14">
        <v>13017.866587301587</v>
      </c>
      <c r="CE13" s="14">
        <v>0.39203505092820717</v>
      </c>
      <c r="CF13" s="14">
        <v>2.5472932185674105E-2</v>
      </c>
      <c r="CG13" s="14">
        <v>1.3206959701485823E-2</v>
      </c>
      <c r="CH13" s="14">
        <v>3.4835470048742505</v>
      </c>
      <c r="CI13" s="14">
        <v>0.96564609610932806</v>
      </c>
      <c r="CJ13" s="14">
        <v>3.5773214931676808E-3</v>
      </c>
      <c r="CK13" s="14">
        <v>1.63037714489156</v>
      </c>
      <c r="CL13" s="14">
        <v>1.1259952022567249E-4</v>
      </c>
      <c r="CM13" s="14">
        <v>0.12203982369243256</v>
      </c>
      <c r="CN13" s="14">
        <v>1.034724374009572E-2</v>
      </c>
      <c r="CO13" s="14">
        <v>7.3550657761557139E-6</v>
      </c>
      <c r="CP13" s="14">
        <v>6.7384078968146441E-4</v>
      </c>
      <c r="CQ13" s="14">
        <v>0.13444055602804042</v>
      </c>
      <c r="CR13" s="14">
        <v>3046.7010120874475</v>
      </c>
      <c r="CS13" s="14">
        <v>4.5870274820693986</v>
      </c>
      <c r="CT13" s="14">
        <v>19.304337818690097</v>
      </c>
      <c r="CU13" s="14">
        <v>17.611309284243308</v>
      </c>
      <c r="CV13" s="14">
        <v>7.0379963503920978E-2</v>
      </c>
      <c r="CW13" s="14">
        <v>2.837826018003927</v>
      </c>
      <c r="CX13" s="14">
        <v>11.162052042539949</v>
      </c>
      <c r="CY13" s="14">
        <v>0.18981463550668301</v>
      </c>
      <c r="CZ13" s="14">
        <v>4742.3278868892121</v>
      </c>
      <c r="DA13" s="14">
        <v>0.16628252702622515</v>
      </c>
      <c r="DB13" s="14">
        <v>3.2076372409726057E-2</v>
      </c>
      <c r="DC13" s="14">
        <v>8.3053759416607652E-3</v>
      </c>
      <c r="DD13" s="14">
        <v>1.8465126731857631</v>
      </c>
      <c r="DE13" s="14">
        <v>0.47935041321875582</v>
      </c>
      <c r="DF13" s="14">
        <v>2.0732981040475992E-2</v>
      </c>
      <c r="DG13" s="14">
        <v>1.0648877723887009</v>
      </c>
      <c r="DH13" s="14">
        <v>8.2821820254036244E-4</v>
      </c>
      <c r="DI13" s="14">
        <v>7.9371027284334691E-2</v>
      </c>
      <c r="DJ13" s="14">
        <v>6.5036211318038354E-3</v>
      </c>
      <c r="DK13" s="14">
        <v>5.5000624885089523E-5</v>
      </c>
      <c r="DL13" s="14">
        <v>7.8332346993145057E-4</v>
      </c>
      <c r="DM13" s="14">
        <v>2.2406759338006735E-2</v>
      </c>
      <c r="DN13" s="14">
        <v>507.78350201457459</v>
      </c>
      <c r="DO13" s="14">
        <v>0.76450458034489976</v>
      </c>
      <c r="DP13" s="14">
        <v>3.2173896364483494</v>
      </c>
      <c r="DQ13" s="14">
        <v>2.9352182140405514</v>
      </c>
      <c r="DR13" s="14">
        <v>1.1729993917320164E-2</v>
      </c>
      <c r="DS13" s="14">
        <v>0.47297100300065448</v>
      </c>
      <c r="DT13" s="14">
        <v>1.8603420070899916</v>
      </c>
      <c r="DU13" s="14">
        <v>3.1635772584447171E-2</v>
      </c>
      <c r="DV13" s="14">
        <v>790.38798114820202</v>
      </c>
      <c r="DW13" s="14">
        <v>2.7713754504370858E-2</v>
      </c>
      <c r="DX13" s="14">
        <v>5.3460620682876762E-3</v>
      </c>
      <c r="DY13" s="14">
        <v>1.3842293236101275E-3</v>
      </c>
      <c r="DZ13" s="14">
        <v>0.30775211219762716</v>
      </c>
      <c r="EA13" s="14">
        <v>7.9891735536459299E-2</v>
      </c>
      <c r="EB13" s="14">
        <v>3.4554968400793318E-3</v>
      </c>
      <c r="EC13" s="14">
        <v>0.17748129539811683</v>
      </c>
      <c r="ED13" s="14">
        <v>1.3803636709006041E-4</v>
      </c>
      <c r="EE13" s="14">
        <v>1.3228504547389115E-2</v>
      </c>
      <c r="EF13" s="14">
        <v>1.0839368553006393E-3</v>
      </c>
      <c r="EG13" s="14">
        <v>9.432529349746715E-6</v>
      </c>
      <c r="EH13" s="14">
        <v>1.3055391165524177E-4</v>
      </c>
    </row>
    <row r="14" spans="1:138" x14ac:dyDescent="0.35">
      <c r="A14" s="14" t="s">
        <v>56</v>
      </c>
      <c r="B14" s="14">
        <v>20</v>
      </c>
      <c r="C14" s="14">
        <v>0.20934989376942606</v>
      </c>
      <c r="D14" s="14">
        <v>574.05459459459598</v>
      </c>
      <c r="E14" s="14">
        <v>15.885963166324439</v>
      </c>
      <c r="F14" s="14">
        <v>28.607350982918561</v>
      </c>
      <c r="G14" s="14">
        <v>28.971313232351907</v>
      </c>
      <c r="H14" s="14">
        <v>2.3356124278739843E-2</v>
      </c>
      <c r="I14" s="14">
        <v>0.65499205583714049</v>
      </c>
      <c r="J14" s="14">
        <v>17.745112442584553</v>
      </c>
      <c r="K14" s="14">
        <v>0.6406152404916835</v>
      </c>
      <c r="L14" s="14">
        <v>17349.486769626768</v>
      </c>
      <c r="M14" s="14">
        <v>0.42931402681159031</v>
      </c>
      <c r="N14" s="14">
        <v>2.3127333919523298E-2</v>
      </c>
      <c r="O14" s="14">
        <v>1.585052080679426E-2</v>
      </c>
      <c r="P14" s="14">
        <v>3.4772986170095193</v>
      </c>
      <c r="Q14" s="14">
        <v>0.94814012823421079</v>
      </c>
      <c r="R14" s="14">
        <v>4.6891712218561348E-3</v>
      </c>
      <c r="S14" s="14">
        <v>1.8030862426239311</v>
      </c>
      <c r="T14" s="14">
        <v>2.6680998784696836E-4</v>
      </c>
      <c r="U14" s="14">
        <v>0.14191050052912085</v>
      </c>
      <c r="V14" s="14">
        <v>1.0519079962802361E-2</v>
      </c>
      <c r="W14" s="14">
        <v>7.5135616965408453E-6</v>
      </c>
      <c r="X14" s="14">
        <v>7.6206855425823943E-4</v>
      </c>
      <c r="Y14" s="14">
        <v>6764521.2251303894</v>
      </c>
      <c r="Z14" s="14"/>
      <c r="AA14" s="14">
        <v>0.16860555655756071</v>
      </c>
      <c r="AB14" s="14">
        <v>3458.0195777019744</v>
      </c>
      <c r="AC14" s="14">
        <v>17.503420115182436</v>
      </c>
      <c r="AD14" s="14">
        <v>17.764211889089978</v>
      </c>
      <c r="AE14" s="14">
        <v>15.691244418825013</v>
      </c>
      <c r="AF14" s="14">
        <v>5.3298572169451379E-2</v>
      </c>
      <c r="AG14" s="14">
        <v>2.2884926908147176</v>
      </c>
      <c r="AH14" s="14">
        <v>9.0577802058296655</v>
      </c>
      <c r="AI14" s="14">
        <v>0.24482815900620689</v>
      </c>
      <c r="AJ14" s="14">
        <v>9888.7334968685664</v>
      </c>
      <c r="AK14" s="14">
        <v>0.15906048540143464</v>
      </c>
      <c r="AL14" s="14">
        <v>2.7922000273362592E-2</v>
      </c>
      <c r="AM14" s="14">
        <v>7.8115403065158132E-3</v>
      </c>
      <c r="AN14" s="14">
        <v>1.4069467799207038</v>
      </c>
      <c r="AO14" s="14">
        <v>0.5244934079545357</v>
      </c>
      <c r="AP14" s="14">
        <v>1.981138205881923E-2</v>
      </c>
      <c r="AQ14" s="14">
        <v>1.0151480933768462</v>
      </c>
      <c r="AR14" s="14">
        <v>1.0878877586733907E-3</v>
      </c>
      <c r="AS14" s="14">
        <v>8.63393001109138E-2</v>
      </c>
      <c r="AT14" s="14">
        <v>6.6293309325961133E-3</v>
      </c>
      <c r="AU14" s="14">
        <v>4.5697553236685108E-5</v>
      </c>
      <c r="AV14" s="14">
        <v>6.5862079391012488E-4</v>
      </c>
      <c r="AW14" s="14">
        <v>3106424.4087282792</v>
      </c>
      <c r="AX14" s="14">
        <v>2.7718582752119126E-2</v>
      </c>
      <c r="AY14" s="14">
        <v>568.49491665630387</v>
      </c>
      <c r="AZ14" s="14">
        <v>2.8775445413162131</v>
      </c>
      <c r="BA14" s="14">
        <v>2.9204184448441803</v>
      </c>
      <c r="BB14" s="14">
        <v>2.5796246920156718</v>
      </c>
      <c r="BC14" s="14">
        <v>8.7622312894793074E-3</v>
      </c>
      <c r="BD14" s="14">
        <v>0.37622588082565173</v>
      </c>
      <c r="BE14" s="14">
        <v>1.4890898930729077</v>
      </c>
      <c r="BF14" s="14">
        <v>4.0249501404455407E-2</v>
      </c>
      <c r="BG14" s="14">
        <v>1625.697772617757</v>
      </c>
      <c r="BH14" s="14">
        <v>2.6149382720294424E-2</v>
      </c>
      <c r="BI14" s="14">
        <v>4.5903485684807201E-3</v>
      </c>
      <c r="BJ14" s="14">
        <v>1.28420931568618E-3</v>
      </c>
      <c r="BK14" s="14">
        <v>0.23130062581149713</v>
      </c>
      <c r="BL14" s="14">
        <v>8.6226185116061296E-2</v>
      </c>
      <c r="BM14" s="14">
        <v>3.256971147589406E-3</v>
      </c>
      <c r="BN14" s="14">
        <v>0.1668893185161178</v>
      </c>
      <c r="BO14" s="14">
        <v>1.7884764582780035E-4</v>
      </c>
      <c r="BP14" s="14">
        <v>1.4194093502887552E-2</v>
      </c>
      <c r="BQ14" s="14">
        <v>1.0898552918308809E-3</v>
      </c>
      <c r="BR14" s="14">
        <v>7.5126314744436847E-6</v>
      </c>
      <c r="BS14" s="14">
        <v>1.0827659153707497E-4</v>
      </c>
      <c r="BT14" s="14">
        <v>510693.02693557244</v>
      </c>
      <c r="BU14" s="14">
        <v>0.19357761938781254</v>
      </c>
      <c r="BV14" s="14">
        <v>574.05459459459598</v>
      </c>
      <c r="BW14" s="14">
        <v>15.640775355777729</v>
      </c>
      <c r="BX14" s="14">
        <v>34.230969688976863</v>
      </c>
      <c r="BY14" s="14">
        <v>34.651148356822226</v>
      </c>
      <c r="BZ14" s="14">
        <v>2.2919780964597403E-2</v>
      </c>
      <c r="CA14" s="14">
        <v>0.64182845458069504</v>
      </c>
      <c r="CB14" s="14">
        <v>16.195867467094359</v>
      </c>
      <c r="CC14" s="14">
        <v>0.40204881312462487</v>
      </c>
      <c r="CD14" s="14">
        <v>17349.486769626768</v>
      </c>
      <c r="CE14" s="14">
        <v>0.40898566722666718</v>
      </c>
      <c r="CF14" s="14">
        <v>2.4938946058327641E-2</v>
      </c>
      <c r="CG14" s="14">
        <v>1.620281378442881E-2</v>
      </c>
      <c r="CH14" s="14">
        <v>3.5511948380639669</v>
      </c>
      <c r="CI14" s="14">
        <v>1.025479919598405</v>
      </c>
      <c r="CJ14" s="14">
        <v>4.6307402087060216E-3</v>
      </c>
      <c r="CK14" s="14">
        <v>1.846709586787928</v>
      </c>
      <c r="CL14" s="14">
        <v>2.5956734046577953E-4</v>
      </c>
      <c r="CM14" s="14">
        <v>0.14495727373952311</v>
      </c>
      <c r="CN14" s="14">
        <v>1.0407494323137759E-2</v>
      </c>
      <c r="CO14" s="14">
        <v>7.5844873521365483E-6</v>
      </c>
      <c r="CP14" s="14">
        <v>7.9023007850139966E-4</v>
      </c>
      <c r="CQ14" s="14">
        <v>0.15597848378946819</v>
      </c>
      <c r="CR14" s="14">
        <v>3458.0195777019744</v>
      </c>
      <c r="CS14" s="14">
        <v>17.203907128667804</v>
      </c>
      <c r="CT14" s="14">
        <v>21.060047401889896</v>
      </c>
      <c r="CU14" s="14">
        <v>18.656809135058467</v>
      </c>
      <c r="CV14" s="14">
        <v>5.2279574991094382E-2</v>
      </c>
      <c r="CW14" s="14">
        <v>2.2400287098882674</v>
      </c>
      <c r="CX14" s="14">
        <v>8.1748423212626165</v>
      </c>
      <c r="CY14" s="14">
        <v>0.15389339844061831</v>
      </c>
      <c r="CZ14" s="14">
        <v>9888.7334968685664</v>
      </c>
      <c r="DA14" s="14">
        <v>0.14985271292134553</v>
      </c>
      <c r="DB14" s="14">
        <v>2.988608308073307E-2</v>
      </c>
      <c r="DC14" s="14">
        <v>7.9728148856277707E-3</v>
      </c>
      <c r="DD14" s="14">
        <v>1.4345332235047239</v>
      </c>
      <c r="DE14" s="14">
        <v>0.56636490346418267</v>
      </c>
      <c r="DF14" s="14">
        <v>1.9526658508184878E-2</v>
      </c>
      <c r="DG14" s="14">
        <v>1.0353144200279238</v>
      </c>
      <c r="DH14" s="14">
        <v>1.0587065803198954E-3</v>
      </c>
      <c r="DI14" s="14">
        <v>8.8187253900829918E-2</v>
      </c>
      <c r="DJ14" s="14">
        <v>6.5634098920674148E-3</v>
      </c>
      <c r="DK14" s="14">
        <v>4.6146945065198437E-5</v>
      </c>
      <c r="DL14" s="14">
        <v>6.830648475919537E-4</v>
      </c>
      <c r="DM14" s="14">
        <v>2.5642704776413658E-2</v>
      </c>
      <c r="DN14" s="14">
        <v>568.49491665630387</v>
      </c>
      <c r="DO14" s="14">
        <v>2.8283049096484043</v>
      </c>
      <c r="DP14" s="14">
        <v>3.4622504654735202</v>
      </c>
      <c r="DQ14" s="14">
        <v>3.067160528152951</v>
      </c>
      <c r="DR14" s="14">
        <v>8.5947091852904001E-3</v>
      </c>
      <c r="DS14" s="14">
        <v>0.36825845144055713</v>
      </c>
      <c r="DT14" s="14">
        <v>1.3439357989965506</v>
      </c>
      <c r="DU14" s="14">
        <v>2.52999188566175E-2</v>
      </c>
      <c r="DV14" s="14">
        <v>1625.697772617757</v>
      </c>
      <c r="DW14" s="14">
        <v>2.4635634249229633E-2</v>
      </c>
      <c r="DX14" s="14">
        <v>4.9132417929962898E-3</v>
      </c>
      <c r="DY14" s="14">
        <v>1.3107226931702836E-3</v>
      </c>
      <c r="DZ14" s="14">
        <v>0.23583580920006639</v>
      </c>
      <c r="EA14" s="14">
        <v>9.3109816574808074E-2</v>
      </c>
      <c r="EB14" s="14">
        <v>3.2101628842031329E-3</v>
      </c>
      <c r="EC14" s="14">
        <v>0.17020464219522399</v>
      </c>
      <c r="ED14" s="14">
        <v>1.7405028965810873E-4</v>
      </c>
      <c r="EE14" s="14">
        <v>1.4497895234536859E-2</v>
      </c>
      <c r="EF14" s="14">
        <v>1.0790179395258474E-3</v>
      </c>
      <c r="EG14" s="14">
        <v>7.5865110359545786E-6</v>
      </c>
      <c r="EH14" s="14">
        <v>1.1229516920800542E-4</v>
      </c>
    </row>
    <row r="15" spans="1:138" x14ac:dyDescent="0.35">
      <c r="A15" s="17" t="s">
        <v>67</v>
      </c>
      <c r="B15" s="17">
        <v>5</v>
      </c>
      <c r="C15" s="17">
        <v>8.2890192370571728E-2</v>
      </c>
      <c r="D15" s="17">
        <v>370.81322064989524</v>
      </c>
      <c r="E15" s="17">
        <v>8.2319631067093511</v>
      </c>
      <c r="F15" s="17">
        <v>16.943114262050624</v>
      </c>
      <c r="G15" s="17">
        <v>16.057705055554653</v>
      </c>
      <c r="H15" s="17">
        <v>1.6042344183829621E-4</v>
      </c>
      <c r="I15" s="17">
        <v>1.6159802029010844</v>
      </c>
      <c r="J15" s="17">
        <v>0.29538533467681344</v>
      </c>
      <c r="K15" s="17">
        <v>1.3951482502390773</v>
      </c>
      <c r="L15" s="17">
        <v>3912.3766522392698</v>
      </c>
      <c r="M15" s="17">
        <v>6.6038495304799716E-2</v>
      </c>
      <c r="N15" s="17">
        <v>2.2474118657401483E-3</v>
      </c>
      <c r="O15" s="17">
        <v>3.5198592004050356E-3</v>
      </c>
      <c r="P15" s="17">
        <v>4.1250844764959306E-2</v>
      </c>
      <c r="Q15" s="17">
        <v>4.1393084774826788E-3</v>
      </c>
      <c r="R15" s="17">
        <v>-1.262618533514088E-2</v>
      </c>
      <c r="S15" s="17">
        <v>1.0308730009208065</v>
      </c>
      <c r="T15" s="17">
        <v>1.3078420268087037E-5</v>
      </c>
      <c r="U15" s="17">
        <v>3.0878211764699178E-3</v>
      </c>
      <c r="V15" s="17">
        <v>2.4866887500004108E-4</v>
      </c>
      <c r="W15" s="17">
        <v>2.2140820365689217E-6</v>
      </c>
      <c r="X15" s="17">
        <v>1.7278399884284699E-6</v>
      </c>
      <c r="Y15" s="17">
        <v>7306008.275616671</v>
      </c>
      <c r="Z15" s="17"/>
      <c r="AA15" s="17">
        <v>5.9549429979936438E-2</v>
      </c>
      <c r="AB15" s="17">
        <v>2253.0676474009792</v>
      </c>
      <c r="AC15" s="17">
        <v>1.5570084499036279</v>
      </c>
      <c r="AD15" s="17">
        <v>1.6446926026321249</v>
      </c>
      <c r="AE15" s="17">
        <v>3.2887035739730934</v>
      </c>
      <c r="AF15" s="17">
        <v>1.7407803372862199E-2</v>
      </c>
      <c r="AG15" s="17">
        <v>2.1490772661855724</v>
      </c>
      <c r="AH15" s="17">
        <v>0.16714451314176451</v>
      </c>
      <c r="AI15" s="17">
        <v>0.15319118221300526</v>
      </c>
      <c r="AJ15" s="17">
        <v>10933.23688845347</v>
      </c>
      <c r="AK15" s="17">
        <v>2.2621204395122028E-2</v>
      </c>
      <c r="AL15" s="17">
        <v>6.8209233053650332E-3</v>
      </c>
      <c r="AM15" s="17">
        <v>2.5414028788009963E-3</v>
      </c>
      <c r="AN15" s="17">
        <v>9.7063720334572955E-3</v>
      </c>
      <c r="AO15" s="17">
        <v>3.6170897603585864E-3</v>
      </c>
      <c r="AP15" s="17">
        <v>2.7184084107092318E-2</v>
      </c>
      <c r="AQ15" s="17">
        <v>0.11335266358029567</v>
      </c>
      <c r="AR15" s="17">
        <v>3.8840258140144E-4</v>
      </c>
      <c r="AS15" s="17">
        <v>1.4113692383342343E-3</v>
      </c>
      <c r="AT15" s="17">
        <v>6.8478427909421846E-4</v>
      </c>
      <c r="AU15" s="17">
        <v>1.6765198103477304E-5</v>
      </c>
      <c r="AV15" s="17">
        <v>9.702883324257121E-6</v>
      </c>
      <c r="AW15" s="17">
        <v>1664532.9860484167</v>
      </c>
      <c r="AX15" s="17">
        <v>8.1797432848670394E-3</v>
      </c>
      <c r="AY15" s="17">
        <v>309.48264266154456</v>
      </c>
      <c r="AZ15" s="17">
        <v>0.21387155875163646</v>
      </c>
      <c r="BA15" s="17">
        <v>0.22807782735255563</v>
      </c>
      <c r="BB15" s="17">
        <v>0.45173817758101326</v>
      </c>
      <c r="BC15" s="17">
        <v>2.4140279866942168E-3</v>
      </c>
      <c r="BD15" s="17">
        <v>0.29519846525255711</v>
      </c>
      <c r="BE15" s="17">
        <v>2.2959064586081837E-2</v>
      </c>
      <c r="BF15" s="17">
        <v>2.1042427180744783E-2</v>
      </c>
      <c r="BG15" s="17">
        <v>1501.7955847825788</v>
      </c>
      <c r="BH15" s="17">
        <v>3.1072613929125246E-3</v>
      </c>
      <c r="BI15" s="17">
        <v>9.3692587187569698E-4</v>
      </c>
      <c r="BJ15" s="17">
        <v>3.4908853265292665E-4</v>
      </c>
      <c r="BK15" s="17">
        <v>1.3332727364114775E-3</v>
      </c>
      <c r="BL15" s="17">
        <v>4.9684548933588387E-4</v>
      </c>
      <c r="BM15" s="17">
        <v>3.7340211233787956E-3</v>
      </c>
      <c r="BN15" s="17">
        <v>1.5570185794475437E-2</v>
      </c>
      <c r="BO15" s="17">
        <v>5.3861747029441078E-5</v>
      </c>
      <c r="BP15" s="17">
        <v>1.938664745174221E-4</v>
      </c>
      <c r="BQ15" s="17">
        <v>9.4062354759578317E-5</v>
      </c>
      <c r="BR15" s="17">
        <v>2.4992081743750534E-6</v>
      </c>
      <c r="BS15" s="17">
        <v>1.3455478209789822E-6</v>
      </c>
      <c r="BT15" s="17">
        <v>228641.18967480585</v>
      </c>
      <c r="BU15" s="17">
        <v>7.6758238152240352E-2</v>
      </c>
      <c r="BV15" s="17">
        <v>370.81322064989524</v>
      </c>
      <c r="BW15" s="17">
        <v>8.1028873598878448</v>
      </c>
      <c r="BX15" s="17">
        <v>20.289578910151803</v>
      </c>
      <c r="BY15" s="17">
        <v>19.158972419941367</v>
      </c>
      <c r="BZ15" s="17">
        <v>1.5773722392846033E-4</v>
      </c>
      <c r="CA15" s="17">
        <v>1.5803980916476406</v>
      </c>
      <c r="CB15" s="17">
        <v>0.28186935009417824</v>
      </c>
      <c r="CC15" s="17">
        <v>0.87625351160460607</v>
      </c>
      <c r="CD15" s="17">
        <v>3912.3766522392698</v>
      </c>
      <c r="CE15" s="17">
        <v>6.2336579005144659E-2</v>
      </c>
      <c r="CF15" s="17">
        <v>2.4578831705756314E-3</v>
      </c>
      <c r="CG15" s="17">
        <v>3.5810250352341978E-3</v>
      </c>
      <c r="CH15" s="17">
        <v>4.2083348582318138E-2</v>
      </c>
      <c r="CI15" s="17">
        <v>4.4720009805030323E-3</v>
      </c>
      <c r="CJ15" s="17">
        <v>-1.2384553923102854E-2</v>
      </c>
      <c r="CK15" s="17">
        <v>1.0545821671215518</v>
      </c>
      <c r="CL15" s="17">
        <v>1.2624127716016809E-5</v>
      </c>
      <c r="CM15" s="17">
        <v>3.1490025944696737E-3</v>
      </c>
      <c r="CN15" s="17">
        <v>2.4554637802485195E-4</v>
      </c>
      <c r="CO15" s="17">
        <v>2.2230258524330345E-6</v>
      </c>
      <c r="CP15" s="17">
        <v>1.7864111956232625E-6</v>
      </c>
      <c r="CQ15" s="17">
        <v>5.5112200036423913E-2</v>
      </c>
      <c r="CR15" s="17">
        <v>2253.0676474009792</v>
      </c>
      <c r="CS15" s="17">
        <v>1.5138127566206778</v>
      </c>
      <c r="CT15" s="17">
        <v>1.9714528980984434</v>
      </c>
      <c r="CU15" s="17">
        <v>3.9757787144979799</v>
      </c>
      <c r="CV15" s="17">
        <v>1.7078964995675981E-2</v>
      </c>
      <c r="CW15" s="17">
        <v>2.1004922558809827</v>
      </c>
      <c r="CX15" s="17">
        <v>0.17521726515804276</v>
      </c>
      <c r="CY15" s="17">
        <v>9.4825115488034198E-2</v>
      </c>
      <c r="CZ15" s="17">
        <v>10933.23688845347</v>
      </c>
      <c r="DA15" s="17">
        <v>2.0823874065701749E-2</v>
      </c>
      <c r="DB15" s="17">
        <v>7.5323919853606865E-3</v>
      </c>
      <c r="DC15" s="17">
        <v>2.5758499964533329E-3</v>
      </c>
      <c r="DD15" s="17">
        <v>9.9156348945934874E-3</v>
      </c>
      <c r="DE15" s="17">
        <v>3.907053272767972E-3</v>
      </c>
      <c r="DF15" s="17">
        <v>2.6683133573768072E-2</v>
      </c>
      <c r="DG15" s="17">
        <v>0.11563418461534251</v>
      </c>
      <c r="DH15" s="17">
        <v>3.7521839508276731E-4</v>
      </c>
      <c r="DI15" s="17">
        <v>1.4343588712441028E-3</v>
      </c>
      <c r="DJ15" s="17">
        <v>6.7670443972526453E-4</v>
      </c>
      <c r="DK15" s="17">
        <v>1.6831835234780056E-5</v>
      </c>
      <c r="DL15" s="17">
        <v>1.0031961511192918E-5</v>
      </c>
      <c r="DM15" s="17">
        <v>7.570242877456149E-3</v>
      </c>
      <c r="DN15" s="17">
        <v>309.48264266154456</v>
      </c>
      <c r="DO15" s="17">
        <v>0.20793817396213585</v>
      </c>
      <c r="DP15" s="17">
        <v>0.2733913273560008</v>
      </c>
      <c r="DQ15" s="17">
        <v>0.54611520635863642</v>
      </c>
      <c r="DR15" s="17">
        <v>2.3684263086063218E-3</v>
      </c>
      <c r="DS15" s="17">
        <v>0.2885248008376658</v>
      </c>
      <c r="DT15" s="17">
        <v>2.4067942355655732E-2</v>
      </c>
      <c r="DU15" s="17">
        <v>1.3025231339935944E-2</v>
      </c>
      <c r="DV15" s="17">
        <v>1501.7955847825788</v>
      </c>
      <c r="DW15" s="17">
        <v>2.8603790852612721E-3</v>
      </c>
      <c r="DX15" s="17">
        <v>1.0346536109917294E-3</v>
      </c>
      <c r="DY15" s="17">
        <v>3.5382020816005844E-4</v>
      </c>
      <c r="DZ15" s="17">
        <v>1.3620172010306612E-3</v>
      </c>
      <c r="EA15" s="17">
        <v>5.3667504092497979E-4</v>
      </c>
      <c r="EB15" s="17">
        <v>3.6652102756109806E-3</v>
      </c>
      <c r="EC15" s="17">
        <v>1.588357681051027E-2</v>
      </c>
      <c r="ED15" s="17">
        <v>5.2033429344931645E-5</v>
      </c>
      <c r="EE15" s="17">
        <v>1.9702434345889499E-4</v>
      </c>
      <c r="EF15" s="17">
        <v>9.2952503467243983E-5</v>
      </c>
      <c r="EG15" s="17">
        <v>2.5091418514029557E-6</v>
      </c>
      <c r="EH15" s="17">
        <v>1.3911827546956646E-6</v>
      </c>
    </row>
    <row r="16" spans="1:138" x14ac:dyDescent="0.35">
      <c r="A16" s="17" t="s">
        <v>68</v>
      </c>
      <c r="B16" s="17">
        <v>6</v>
      </c>
      <c r="C16" s="17">
        <v>6.9028358412674934E-2</v>
      </c>
      <c r="D16" s="17">
        <v>649.85388690577383</v>
      </c>
      <c r="E16" s="17">
        <v>5.7645237438715471</v>
      </c>
      <c r="F16" s="17">
        <v>12.336777274693665</v>
      </c>
      <c r="G16" s="17">
        <v>11.751730408422098</v>
      </c>
      <c r="H16" s="17">
        <v>-3.0685988119162747E-3</v>
      </c>
      <c r="I16" s="17">
        <v>1.147899479898884</v>
      </c>
      <c r="J16" s="17">
        <v>0.20513697364103814</v>
      </c>
      <c r="K16" s="17">
        <v>1.3566917987620779</v>
      </c>
      <c r="L16" s="17">
        <v>2181.8512644927741</v>
      </c>
      <c r="M16" s="17">
        <v>5.0878776343099168E-2</v>
      </c>
      <c r="N16" s="17">
        <v>1.4858656821324667E-3</v>
      </c>
      <c r="O16" s="17">
        <v>2.8124563658788859E-3</v>
      </c>
      <c r="P16" s="17">
        <v>3.23601802954646E-2</v>
      </c>
      <c r="Q16" s="17">
        <v>2.8721525572468578E-3</v>
      </c>
      <c r="R16" s="17">
        <v>-2.7517256908524252E-3</v>
      </c>
      <c r="S16" s="17">
        <v>1.0825486303555998</v>
      </c>
      <c r="T16" s="17">
        <v>7.7922566851406706E-5</v>
      </c>
      <c r="U16" s="17">
        <v>2.8052758459357441E-3</v>
      </c>
      <c r="V16" s="17">
        <v>1.9986069936859906E-4</v>
      </c>
      <c r="W16" s="17">
        <v>2.1282864966499273E-6</v>
      </c>
      <c r="X16" s="17">
        <v>0</v>
      </c>
      <c r="Y16" s="17">
        <v>7484917.7380434703</v>
      </c>
      <c r="Z16" s="17"/>
      <c r="AA16" s="17">
        <v>4.84376967567057E-2</v>
      </c>
      <c r="AB16" s="17">
        <v>2087.9989149840426</v>
      </c>
      <c r="AC16" s="17">
        <v>1.057864701672345</v>
      </c>
      <c r="AD16" s="17">
        <v>2.9027928940109167</v>
      </c>
      <c r="AE16" s="17">
        <v>3.0638445496412166</v>
      </c>
      <c r="AF16" s="17">
        <v>3.232867878706689E-2</v>
      </c>
      <c r="AG16" s="17">
        <v>2.0004488404329979</v>
      </c>
      <c r="AH16" s="17">
        <v>0.1021679062313114</v>
      </c>
      <c r="AI16" s="17">
        <v>0.20633111307411606</v>
      </c>
      <c r="AJ16" s="17">
        <v>8147.7614543893469</v>
      </c>
      <c r="AK16" s="17">
        <v>1.975390709693613E-2</v>
      </c>
      <c r="AL16" s="17">
        <v>5.6470612906201192E-3</v>
      </c>
      <c r="AM16" s="17">
        <v>2.1655337973491401E-3</v>
      </c>
      <c r="AN16" s="17">
        <v>9.5334917700729323E-3</v>
      </c>
      <c r="AO16" s="17">
        <v>3.7707418625168789E-3</v>
      </c>
      <c r="AP16" s="17">
        <v>2.3068844152916497E-2</v>
      </c>
      <c r="AQ16" s="17">
        <v>0.1805968750767655</v>
      </c>
      <c r="AR16" s="17">
        <v>5.3700872969367924E-4</v>
      </c>
      <c r="AS16" s="17">
        <v>1.4841290933942585E-3</v>
      </c>
      <c r="AT16" s="17">
        <v>4.8625411963707562E-4</v>
      </c>
      <c r="AU16" s="17">
        <v>2.2745136903177241E-5</v>
      </c>
      <c r="AV16" s="17">
        <v>0</v>
      </c>
      <c r="AW16" s="17">
        <v>1595677.1181214738</v>
      </c>
      <c r="AX16" s="17">
        <v>6.6534293428766808E-3</v>
      </c>
      <c r="AY16" s="17">
        <v>286.8087084864589</v>
      </c>
      <c r="AZ16" s="17">
        <v>0.145308892003125</v>
      </c>
      <c r="BA16" s="17">
        <v>0.39872926894758659</v>
      </c>
      <c r="BB16" s="17">
        <v>0.42085141518983465</v>
      </c>
      <c r="BC16" s="17">
        <v>4.4406855499075281E-3</v>
      </c>
      <c r="BD16" s="17">
        <v>0.27478278087237762</v>
      </c>
      <c r="BE16" s="17">
        <v>1.4033841217389714E-2</v>
      </c>
      <c r="BF16" s="17">
        <v>2.8341758052021306E-2</v>
      </c>
      <c r="BG16" s="17">
        <v>1119.1811082943113</v>
      </c>
      <c r="BH16" s="17">
        <v>2.7134078190251573E-3</v>
      </c>
      <c r="BI16" s="17">
        <v>7.7568352353239126E-4</v>
      </c>
      <c r="BJ16" s="17">
        <v>2.9745894365382393E-4</v>
      </c>
      <c r="BK16" s="17">
        <v>1.3095258059374036E-3</v>
      </c>
      <c r="BL16" s="17">
        <v>5.1795122874024853E-4</v>
      </c>
      <c r="BM16" s="17">
        <v>3.1687494424890274E-3</v>
      </c>
      <c r="BN16" s="17">
        <v>2.480688860791545E-2</v>
      </c>
      <c r="BO16" s="17">
        <v>7.9177617578292465E-5</v>
      </c>
      <c r="BP16" s="17">
        <v>2.0386080924129191E-4</v>
      </c>
      <c r="BQ16" s="17">
        <v>6.6792140095722018E-5</v>
      </c>
      <c r="BR16" s="17">
        <v>3.124284832110564E-6</v>
      </c>
      <c r="BS16" s="17">
        <v>0</v>
      </c>
      <c r="BT16" s="17">
        <v>219183.10882518452</v>
      </c>
      <c r="BU16" s="17">
        <v>6.3927024837580518E-2</v>
      </c>
      <c r="BV16" s="17">
        <v>649.85388690577383</v>
      </c>
      <c r="BW16" s="17">
        <v>5.6738915865323412</v>
      </c>
      <c r="BX16" s="17">
        <v>14.772036354513375</v>
      </c>
      <c r="BY16" s="17">
        <v>14.011765323135624</v>
      </c>
      <c r="BZ16" s="17">
        <v>-3.0054034468314124E-3</v>
      </c>
      <c r="CA16" s="17">
        <v>1.1222104889683902</v>
      </c>
      <c r="CB16" s="17">
        <v>0.19450876463829947</v>
      </c>
      <c r="CC16" s="17">
        <v>0.85216133061739241</v>
      </c>
      <c r="CD16" s="17">
        <v>2181.8512644927741</v>
      </c>
      <c r="CE16" s="17">
        <v>4.8012510255601701E-2</v>
      </c>
      <c r="CF16" s="17">
        <v>1.6245746503979603E-3</v>
      </c>
      <c r="CG16" s="17">
        <v>2.8629509481188815E-3</v>
      </c>
      <c r="CH16" s="17">
        <v>3.3009067688071395E-2</v>
      </c>
      <c r="CI16" s="17">
        <v>3.1047249605851194E-3</v>
      </c>
      <c r="CJ16" s="17">
        <v>-2.6747906613283821E-3</v>
      </c>
      <c r="CK16" s="17">
        <v>1.1070105201284726</v>
      </c>
      <c r="CL16" s="17">
        <v>7.4817644933277246E-5</v>
      </c>
      <c r="CM16" s="17">
        <v>2.8608378773136074E-3</v>
      </c>
      <c r="CN16" s="17">
        <v>1.9759362076995015E-4</v>
      </c>
      <c r="CO16" s="17">
        <v>2.1443672373094735E-6</v>
      </c>
      <c r="CP16" s="17">
        <v>0</v>
      </c>
      <c r="CQ16" s="17">
        <v>4.4758785599371527E-2</v>
      </c>
      <c r="CR16" s="17">
        <v>2087.9989149840426</v>
      </c>
      <c r="CS16" s="17">
        <v>1.0347134902938049</v>
      </c>
      <c r="CT16" s="17">
        <v>3.4943118857119941</v>
      </c>
      <c r="CU16" s="17">
        <v>3.6616792409874992</v>
      </c>
      <c r="CV16" s="17">
        <v>3.1710668949814662E-2</v>
      </c>
      <c r="CW16" s="17">
        <v>1.9557083454574133</v>
      </c>
      <c r="CX16" s="17">
        <v>0.10257964528834074</v>
      </c>
      <c r="CY16" s="17">
        <v>0.1280178612877412</v>
      </c>
      <c r="CZ16" s="17">
        <v>8147.7614543893469</v>
      </c>
      <c r="DA16" s="17">
        <v>1.8293135151795748E-2</v>
      </c>
      <c r="DB16" s="17">
        <v>6.1466453388911886E-3</v>
      </c>
      <c r="DC16" s="17">
        <v>2.2121083395902391E-3</v>
      </c>
      <c r="DD16" s="17">
        <v>9.6922209411620854E-3</v>
      </c>
      <c r="DE16" s="17">
        <v>4.0820250672694647E-3</v>
      </c>
      <c r="DF16" s="17">
        <v>2.2592547640970968E-2</v>
      </c>
      <c r="DG16" s="17">
        <v>0.18375529162668522</v>
      </c>
      <c r="DH16" s="17">
        <v>5.1642413510921247E-4</v>
      </c>
      <c r="DI16" s="17">
        <v>1.5144785465075463E-3</v>
      </c>
      <c r="DJ16" s="17">
        <v>4.8138577447511287E-4</v>
      </c>
      <c r="DK16" s="17">
        <v>2.2909229477589526E-5</v>
      </c>
      <c r="DL16" s="17">
        <v>0</v>
      </c>
      <c r="DM16" s="17">
        <v>6.148092031588134E-3</v>
      </c>
      <c r="DN16" s="17">
        <v>286.8087084864589</v>
      </c>
      <c r="DO16" s="17">
        <v>0.1421288285520734</v>
      </c>
      <c r="DP16" s="17">
        <v>0.47998065123400652</v>
      </c>
      <c r="DQ16" s="17">
        <v>0.50297032554125054</v>
      </c>
      <c r="DR16" s="17">
        <v>4.3557953701367242E-3</v>
      </c>
      <c r="DS16" s="17">
        <v>0.26863720125118784</v>
      </c>
      <c r="DT16" s="17">
        <v>1.4090397926462965E-2</v>
      </c>
      <c r="DU16" s="17">
        <v>1.7584605621989179E-2</v>
      </c>
      <c r="DV16" s="17">
        <v>1119.1811082943113</v>
      </c>
      <c r="DW16" s="17">
        <v>2.5127553608402511E-3</v>
      </c>
      <c r="DX16" s="17">
        <v>8.443066701426745E-4</v>
      </c>
      <c r="DY16" s="17">
        <v>3.0385644904171334E-4</v>
      </c>
      <c r="DZ16" s="17">
        <v>1.3313289343933176E-3</v>
      </c>
      <c r="EA16" s="17">
        <v>5.6070926529281891E-4</v>
      </c>
      <c r="EB16" s="17">
        <v>3.1033250850013962E-3</v>
      </c>
      <c r="EC16" s="17">
        <v>2.5240730486397297E-2</v>
      </c>
      <c r="ED16" s="17">
        <v>7.614258468610318E-5</v>
      </c>
      <c r="EE16" s="17">
        <v>2.0802962723646742E-4</v>
      </c>
      <c r="EF16" s="17">
        <v>6.6123421458777929E-5</v>
      </c>
      <c r="EG16" s="17">
        <v>3.1468246806716279E-6</v>
      </c>
      <c r="EH16" s="17">
        <v>0</v>
      </c>
    </row>
    <row r="17" spans="1:138" x14ac:dyDescent="0.35">
      <c r="A17" s="17" t="s">
        <v>69</v>
      </c>
      <c r="B17" s="17">
        <v>7</v>
      </c>
      <c r="C17" s="17">
        <v>8.0741353812306821E-2</v>
      </c>
      <c r="D17" s="17">
        <v>165.36337164751001</v>
      </c>
      <c r="E17" s="17">
        <v>5.6936414123458601</v>
      </c>
      <c r="F17" s="17">
        <v>19.480784246368184</v>
      </c>
      <c r="G17" s="17">
        <v>18.034756385089974</v>
      </c>
      <c r="H17" s="17">
        <v>-3.0211628888360924E-3</v>
      </c>
      <c r="I17" s="17">
        <v>0.82007714782244101</v>
      </c>
      <c r="J17" s="17">
        <v>1.0172642095282696</v>
      </c>
      <c r="K17" s="17">
        <v>1.3765524081628331</v>
      </c>
      <c r="L17" s="17">
        <v>3809.9448856890235</v>
      </c>
      <c r="M17" s="17">
        <v>4.3996044608368187E-2</v>
      </c>
      <c r="N17" s="17">
        <v>3.3663127120519354E-3</v>
      </c>
      <c r="O17" s="17">
        <v>2.2623027414615539E-3</v>
      </c>
      <c r="P17" s="17">
        <v>5.2621417083521381E-2</v>
      </c>
      <c r="Q17" s="17">
        <v>4.2536948953620004E-3</v>
      </c>
      <c r="R17" s="17">
        <v>-4.2861414616817851E-3</v>
      </c>
      <c r="S17" s="17">
        <v>1.2788805724062586</v>
      </c>
      <c r="T17" s="17">
        <v>1.7704646447036019E-4</v>
      </c>
      <c r="U17" s="17">
        <v>8.6532843260808921E-3</v>
      </c>
      <c r="V17" s="17">
        <v>2.1521750941617609E-4</v>
      </c>
      <c r="W17" s="17">
        <v>4.2572502535262359E-6</v>
      </c>
      <c r="X17" s="17">
        <v>1.766193227943125E-6</v>
      </c>
      <c r="Y17" s="17">
        <v>7173781.3984460812</v>
      </c>
      <c r="Z17" s="17"/>
      <c r="AA17" s="17">
        <v>4.9507558135054482E-2</v>
      </c>
      <c r="AB17" s="17">
        <v>2034.547029396658</v>
      </c>
      <c r="AC17" s="17">
        <v>1.3855376262363892</v>
      </c>
      <c r="AD17" s="17">
        <v>2.1440350825244754</v>
      </c>
      <c r="AE17" s="17">
        <v>2.7019235775562969</v>
      </c>
      <c r="AF17" s="17">
        <v>3.0357176101220299E-2</v>
      </c>
      <c r="AG17" s="17">
        <v>2.1066989005843348</v>
      </c>
      <c r="AH17" s="17">
        <v>0.2371748940348406</v>
      </c>
      <c r="AI17" s="17">
        <v>0.11817950811957224</v>
      </c>
      <c r="AJ17" s="17">
        <v>12802.913907698425</v>
      </c>
      <c r="AK17" s="17">
        <v>2.2670421151251587E-2</v>
      </c>
      <c r="AL17" s="17">
        <v>1.0620886096692355E-2</v>
      </c>
      <c r="AM17" s="17">
        <v>2.2818797593683387E-3</v>
      </c>
      <c r="AN17" s="17">
        <v>2.2513703315010718E-2</v>
      </c>
      <c r="AO17" s="17">
        <v>3.8900941961026217E-3</v>
      </c>
      <c r="AP17" s="17">
        <v>2.5846720862489455E-2</v>
      </c>
      <c r="AQ17" s="17">
        <v>0.11026546175353036</v>
      </c>
      <c r="AR17" s="17">
        <v>1.0489549259893435E-3</v>
      </c>
      <c r="AS17" s="17">
        <v>3.488348386098229E-3</v>
      </c>
      <c r="AT17" s="17">
        <v>6.0262992938229837E-4</v>
      </c>
      <c r="AU17" s="17">
        <v>3.9792296116752098E-5</v>
      </c>
      <c r="AV17" s="17">
        <v>9.165177706490046E-6</v>
      </c>
      <c r="AW17" s="17">
        <v>1606929.3520404568</v>
      </c>
      <c r="AX17" s="17">
        <v>6.5006608583093421E-3</v>
      </c>
      <c r="AY17" s="17">
        <v>267.14911291542023</v>
      </c>
      <c r="AZ17" s="17">
        <v>0.18351894178811903</v>
      </c>
      <c r="BA17" s="17">
        <v>0.28152559861238974</v>
      </c>
      <c r="BB17" s="17">
        <v>0.35477994682849723</v>
      </c>
      <c r="BC17" s="17">
        <v>3.9860925055456575E-3</v>
      </c>
      <c r="BD17" s="17">
        <v>0.2766231177452283</v>
      </c>
      <c r="BE17" s="17">
        <v>3.1142589299597609E-2</v>
      </c>
      <c r="BF17" s="17">
        <v>1.5517729648297649E-2</v>
      </c>
      <c r="BG17" s="17">
        <v>1681.1049554300114</v>
      </c>
      <c r="BH17" s="17">
        <v>2.9767721327984505E-3</v>
      </c>
      <c r="BI17" s="17">
        <v>1.3945906671660954E-3</v>
      </c>
      <c r="BJ17" s="17">
        <v>2.9962549141745862E-4</v>
      </c>
      <c r="BK17" s="17">
        <v>2.9561940727561679E-3</v>
      </c>
      <c r="BL17" s="17">
        <v>5.1079439237854531E-4</v>
      </c>
      <c r="BM17" s="17">
        <v>3.3938407175744616E-3</v>
      </c>
      <c r="BN17" s="17">
        <v>1.4478564450486238E-2</v>
      </c>
      <c r="BO17" s="17">
        <v>1.3773452956229498E-4</v>
      </c>
      <c r="BP17" s="17">
        <v>4.580425831505286E-4</v>
      </c>
      <c r="BQ17" s="17">
        <v>7.9129186361696102E-5</v>
      </c>
      <c r="BR17" s="17">
        <v>6.9269496330992228E-6</v>
      </c>
      <c r="BS17" s="17">
        <v>1.6733248577960202E-6</v>
      </c>
      <c r="BT17" s="17">
        <v>211000.1610740177</v>
      </c>
      <c r="BU17" s="17">
        <v>7.4946128136062384E-2</v>
      </c>
      <c r="BV17" s="17">
        <v>165.36337164751001</v>
      </c>
      <c r="BW17" s="17">
        <v>5.602631362198716</v>
      </c>
      <c r="BX17" s="17">
        <v>23.350464122540817</v>
      </c>
      <c r="BY17" s="17">
        <v>21.45702574079203</v>
      </c>
      <c r="BZ17" s="17">
        <v>-2.9594006024592184E-3</v>
      </c>
      <c r="CA17" s="17">
        <v>0.8014411758173049</v>
      </c>
      <c r="CB17" s="17">
        <v>0.98432481644701619</v>
      </c>
      <c r="CC17" s="17">
        <v>0.86492107414824348</v>
      </c>
      <c r="CD17" s="17">
        <v>3809.9448856890235</v>
      </c>
      <c r="CE17" s="17">
        <v>4.1531800853116148E-2</v>
      </c>
      <c r="CF17" s="17">
        <v>3.6923945965591709E-3</v>
      </c>
      <c r="CG17" s="17">
        <v>2.2984888026704531E-3</v>
      </c>
      <c r="CH17" s="17">
        <v>5.3646130571058444E-2</v>
      </c>
      <c r="CI17" s="17">
        <v>4.5947802022748042E-3</v>
      </c>
      <c r="CJ17" s="17">
        <v>-4.1677288781704356E-3</v>
      </c>
      <c r="CK17" s="17">
        <v>1.3066887419577897</v>
      </c>
      <c r="CL17" s="17">
        <v>1.7003842656504854E-4</v>
      </c>
      <c r="CM17" s="17">
        <v>8.8137154166699726E-3</v>
      </c>
      <c r="CN17" s="17">
        <v>2.1204082598719461E-4</v>
      </c>
      <c r="CO17" s="17">
        <v>4.2870985079331667E-6</v>
      </c>
      <c r="CP17" s="17">
        <v>1.8234285304239266E-6</v>
      </c>
      <c r="CQ17" s="17">
        <v>4.6062210795181142E-2</v>
      </c>
      <c r="CR17" s="17">
        <v>2034.547029396658</v>
      </c>
      <c r="CS17" s="17">
        <v>1.3495487019536965</v>
      </c>
      <c r="CT17" s="17">
        <v>2.6774535330212359</v>
      </c>
      <c r="CU17" s="17">
        <v>2.9700416194301473</v>
      </c>
      <c r="CV17" s="17">
        <v>2.9763209274078627E-2</v>
      </c>
      <c r="CW17" s="17">
        <v>2.0586755296141077</v>
      </c>
      <c r="CX17" s="17">
        <v>0.348256937579495</v>
      </c>
      <c r="CY17" s="17">
        <v>7.1896400132375762E-2</v>
      </c>
      <c r="CZ17" s="17">
        <v>12802.913907698425</v>
      </c>
      <c r="DA17" s="17">
        <v>2.1313846454324856E-2</v>
      </c>
      <c r="DB17" s="17">
        <v>1.1770203259682139E-2</v>
      </c>
      <c r="DC17" s="17">
        <v>2.3090408704162144E-3</v>
      </c>
      <c r="DD17" s="17">
        <v>2.2774839854033568E-2</v>
      </c>
      <c r="DE17" s="17">
        <v>4.2017567445726961E-3</v>
      </c>
      <c r="DF17" s="17">
        <v>2.5260767632697068E-2</v>
      </c>
      <c r="DG17" s="17">
        <v>0.10991343299205142</v>
      </c>
      <c r="DH17" s="17">
        <v>1.0037246466822233E-3</v>
      </c>
      <c r="DI17" s="17">
        <v>3.5017456149905317E-3</v>
      </c>
      <c r="DJ17" s="17">
        <v>5.927952759532685E-4</v>
      </c>
      <c r="DK17" s="17">
        <v>4.0052002362894841E-5</v>
      </c>
      <c r="DL17" s="17">
        <v>9.463706512727041E-6</v>
      </c>
      <c r="DM17" s="17">
        <v>6.0482645891478401E-3</v>
      </c>
      <c r="DN17" s="17">
        <v>267.14911291542023</v>
      </c>
      <c r="DO17" s="17">
        <v>0.17875209231727998</v>
      </c>
      <c r="DP17" s="17">
        <v>0.35156687256867986</v>
      </c>
      <c r="DQ17" s="17">
        <v>0.38998557049228627</v>
      </c>
      <c r="DR17" s="17">
        <v>3.9081008402366765E-3</v>
      </c>
      <c r="DS17" s="17">
        <v>0.2703173402092286</v>
      </c>
      <c r="DT17" s="17">
        <v>4.5728376192214544E-2</v>
      </c>
      <c r="DU17" s="17">
        <v>9.4404598368375454E-3</v>
      </c>
      <c r="DV17" s="17">
        <v>1681.1049554300114</v>
      </c>
      <c r="DW17" s="17">
        <v>2.7986451484372423E-3</v>
      </c>
      <c r="DX17" s="17">
        <v>1.5455034040627402E-3</v>
      </c>
      <c r="DY17" s="17">
        <v>3.0319192002166195E-4</v>
      </c>
      <c r="DZ17" s="17">
        <v>2.9904829801845919E-3</v>
      </c>
      <c r="EA17" s="17">
        <v>5.5171768987412112E-4</v>
      </c>
      <c r="EB17" s="17">
        <v>3.3169012891477901E-3</v>
      </c>
      <c r="EC17" s="17">
        <v>1.4432340809552413E-2</v>
      </c>
      <c r="ED17" s="17">
        <v>1.3179550292922808E-4</v>
      </c>
      <c r="EE17" s="17">
        <v>4.5980172548658213E-4</v>
      </c>
      <c r="EF17" s="17">
        <v>7.7837833101518551E-5</v>
      </c>
      <c r="EG17" s="17">
        <v>6.9721586876648053E-6</v>
      </c>
      <c r="EH17" s="17">
        <v>1.7278285115430506E-6</v>
      </c>
    </row>
    <row r="18" spans="1:138" x14ac:dyDescent="0.35">
      <c r="A18" s="17" t="s">
        <v>70</v>
      </c>
      <c r="B18" s="17">
        <v>8</v>
      </c>
      <c r="C18" s="17">
        <v>8.0878666384408021E-2</v>
      </c>
      <c r="D18" s="17">
        <v>116.37715817321053</v>
      </c>
      <c r="E18" s="17">
        <v>5.9559422185409669</v>
      </c>
      <c r="F18" s="17">
        <v>21.362365381719705</v>
      </c>
      <c r="G18" s="17">
        <v>19.55886676839738</v>
      </c>
      <c r="H18" s="17">
        <v>-7.7246917378724774E-4</v>
      </c>
      <c r="I18" s="17">
        <v>1.0642795124013005</v>
      </c>
      <c r="J18" s="17">
        <v>1.3422522142508451</v>
      </c>
      <c r="K18" s="17">
        <v>1.3719904178452864</v>
      </c>
      <c r="L18" s="17">
        <v>2611.9059007630735</v>
      </c>
      <c r="M18" s="17">
        <v>5.3617764834872961E-2</v>
      </c>
      <c r="N18" s="17">
        <v>3.5439274842445577E-3</v>
      </c>
      <c r="O18" s="17">
        <v>2.7082623483381451E-3</v>
      </c>
      <c r="P18" s="17">
        <v>0.10378440523966392</v>
      </c>
      <c r="Q18" s="17">
        <v>1.5039874028619452E-2</v>
      </c>
      <c r="R18" s="17">
        <v>-2.3034135044124574E-3</v>
      </c>
      <c r="S18" s="17">
        <v>1.2806502073887907</v>
      </c>
      <c r="T18" s="17">
        <v>8.5769342719223428E-5</v>
      </c>
      <c r="U18" s="17">
        <v>1.0801081459175297E-2</v>
      </c>
      <c r="V18" s="17">
        <v>5.2504795253367114E-4</v>
      </c>
      <c r="W18" s="17">
        <v>6.9128243095201795E-8</v>
      </c>
      <c r="X18" s="17">
        <v>1.3450640316777665E-5</v>
      </c>
      <c r="Y18" s="17">
        <v>7391078.9221682539</v>
      </c>
      <c r="Z18" s="17"/>
      <c r="AA18" s="17">
        <v>5.7512450900643906E-2</v>
      </c>
      <c r="AB18" s="17">
        <v>2376.392825268475</v>
      </c>
      <c r="AC18" s="17">
        <v>1.4140661619934221</v>
      </c>
      <c r="AD18" s="17">
        <v>4.2742152204118238</v>
      </c>
      <c r="AE18" s="17">
        <v>2.9397754910528975</v>
      </c>
      <c r="AF18" s="17">
        <v>3.4562620573655209E-2</v>
      </c>
      <c r="AG18" s="17">
        <v>1.8890116590816255</v>
      </c>
      <c r="AH18" s="17">
        <v>0.27328748142203091</v>
      </c>
      <c r="AI18" s="17">
        <v>0.21628040224546619</v>
      </c>
      <c r="AJ18" s="17">
        <v>9809.8205172571161</v>
      </c>
      <c r="AK18" s="17">
        <v>2.8615945074037474E-2</v>
      </c>
      <c r="AL18" s="17">
        <v>9.5135038365888828E-3</v>
      </c>
      <c r="AM18" s="17">
        <v>2.0473361830270352E-3</v>
      </c>
      <c r="AN18" s="17">
        <v>2.9933718105970723E-2</v>
      </c>
      <c r="AO18" s="17">
        <v>1.2584243436415289E-2</v>
      </c>
      <c r="AP18" s="17">
        <v>2.4963618336576975E-2</v>
      </c>
      <c r="AQ18" s="17">
        <v>0.20716052493714149</v>
      </c>
      <c r="AR18" s="17">
        <v>7.8861207743676463E-4</v>
      </c>
      <c r="AS18" s="17">
        <v>2.8503713291933128E-3</v>
      </c>
      <c r="AT18" s="17">
        <v>9.7241152590997503E-4</v>
      </c>
      <c r="AU18" s="17">
        <v>1.4248559713510184E-5</v>
      </c>
      <c r="AV18" s="17">
        <v>4.2011390582919863E-5</v>
      </c>
      <c r="AW18" s="17">
        <v>2017504.9897698001</v>
      </c>
      <c r="AX18" s="17">
        <v>7.2458877320436431E-3</v>
      </c>
      <c r="AY18" s="17">
        <v>299.39735395516925</v>
      </c>
      <c r="AZ18" s="17">
        <v>0.17815559057267477</v>
      </c>
      <c r="BA18" s="17">
        <v>0.53850050110365766</v>
      </c>
      <c r="BB18" s="17">
        <v>0.37037689808041685</v>
      </c>
      <c r="BC18" s="17">
        <v>4.3544808903131548E-3</v>
      </c>
      <c r="BD18" s="17">
        <v>0.23799309874435751</v>
      </c>
      <c r="BE18" s="17">
        <v>3.4430986298565627E-2</v>
      </c>
      <c r="BF18" s="17">
        <v>2.7248769418977102E-2</v>
      </c>
      <c r="BG18" s="17">
        <v>1245.8484515407281</v>
      </c>
      <c r="BH18" s="17">
        <v>3.6052701998565218E-3</v>
      </c>
      <c r="BI18" s="17">
        <v>1.1985888213558594E-3</v>
      </c>
      <c r="BJ18" s="17">
        <v>2.579401138301787E-4</v>
      </c>
      <c r="BK18" s="17">
        <v>3.7712939963766624E-3</v>
      </c>
      <c r="BL18" s="17">
        <v>1.5854656462215104E-3</v>
      </c>
      <c r="BM18" s="17">
        <v>3.1451202829959326E-3</v>
      </c>
      <c r="BN18" s="17">
        <v>2.6099772878727185E-2</v>
      </c>
      <c r="BO18" s="17">
        <v>9.9355782752366206E-5</v>
      </c>
      <c r="BP18" s="17">
        <v>3.5911303243972033E-4</v>
      </c>
      <c r="BQ18" s="17">
        <v>1.2251233664622074E-4</v>
      </c>
      <c r="BR18" s="17">
        <v>1.7951497877524607E-6</v>
      </c>
      <c r="BS18" s="17">
        <v>5.2929377006860388E-6</v>
      </c>
      <c r="BT18" s="17">
        <v>254181.73675060962</v>
      </c>
      <c r="BU18" s="17">
        <v>7.5185370230881399E-2</v>
      </c>
      <c r="BV18" s="17">
        <v>116.37715817321053</v>
      </c>
      <c r="BW18" s="17">
        <v>5.8601763200792361</v>
      </c>
      <c r="BX18" s="17">
        <v>25.640288588924886</v>
      </c>
      <c r="BY18" s="17">
        <v>23.245241808324025</v>
      </c>
      <c r="BZ18" s="17">
        <v>-7.4695032042678279E-4</v>
      </c>
      <c r="CA18" s="17">
        <v>1.040357326870295</v>
      </c>
      <c r="CB18" s="17">
        <v>1.3129202715032684</v>
      </c>
      <c r="CC18" s="17">
        <v>0.86221424166962268</v>
      </c>
      <c r="CD18" s="17">
        <v>2611.9059007630735</v>
      </c>
      <c r="CE18" s="17">
        <v>5.0596536951260859E-2</v>
      </c>
      <c r="CF18" s="17">
        <v>3.8767104806874141E-3</v>
      </c>
      <c r="CG18" s="17">
        <v>2.7497786703336606E-3</v>
      </c>
      <c r="CH18" s="17">
        <v>0.10577722683640854</v>
      </c>
      <c r="CI18" s="17">
        <v>1.624039098229043E-2</v>
      </c>
      <c r="CJ18" s="17">
        <v>-2.2281597980436676E-3</v>
      </c>
      <c r="CK18" s="17">
        <v>1.3079405823070054</v>
      </c>
      <c r="CL18" s="17">
        <v>8.3094251899472284E-5</v>
      </c>
      <c r="CM18" s="17">
        <v>1.0997808690570845E-2</v>
      </c>
      <c r="CN18" s="17">
        <v>5.1661486119422572E-4</v>
      </c>
      <c r="CO18" s="17">
        <v>7.5998527109261092E-8</v>
      </c>
      <c r="CP18" s="17">
        <v>1.3881478012706164E-5</v>
      </c>
      <c r="CQ18" s="17">
        <v>5.3352301631505776E-2</v>
      </c>
      <c r="CR18" s="17">
        <v>2376.392825268475</v>
      </c>
      <c r="CS18" s="17">
        <v>1.3791015905065107</v>
      </c>
      <c r="CT18" s="17">
        <v>5.180385864996695</v>
      </c>
      <c r="CU18" s="17">
        <v>3.3636352248371644</v>
      </c>
      <c r="CV18" s="17">
        <v>3.3878223498470951E-2</v>
      </c>
      <c r="CW18" s="17">
        <v>1.8487048626069789</v>
      </c>
      <c r="CX18" s="17">
        <v>0.4089703650903308</v>
      </c>
      <c r="CY18" s="17">
        <v>0.13439656874957839</v>
      </c>
      <c r="CZ18" s="17">
        <v>9809.8205172571161</v>
      </c>
      <c r="DA18" s="17">
        <v>2.6242666559388218E-2</v>
      </c>
      <c r="DB18" s="17">
        <v>1.0450286325604272E-2</v>
      </c>
      <c r="DC18" s="17">
        <v>2.0627201373281524E-3</v>
      </c>
      <c r="DD18" s="17">
        <v>3.0089017273422083E-2</v>
      </c>
      <c r="DE18" s="17">
        <v>1.3553344522863707E-2</v>
      </c>
      <c r="DF18" s="17">
        <v>2.437496142010168E-2</v>
      </c>
      <c r="DG18" s="17">
        <v>0.21365823982746554</v>
      </c>
      <c r="DH18" s="17">
        <v>7.6200248522942046E-4</v>
      </c>
      <c r="DI18" s="17">
        <v>2.9010011277552403E-3</v>
      </c>
      <c r="DJ18" s="17">
        <v>9.5467902583660559E-4</v>
      </c>
      <c r="DK18" s="17">
        <v>1.4361582375875672E-5</v>
      </c>
      <c r="DL18" s="17">
        <v>4.3449950712450839E-5</v>
      </c>
      <c r="DM18" s="17">
        <v>6.721758189993805E-3</v>
      </c>
      <c r="DN18" s="17">
        <v>299.39735395516925</v>
      </c>
      <c r="DO18" s="17">
        <v>0.17375046862732679</v>
      </c>
      <c r="DP18" s="17">
        <v>0.65266727114930845</v>
      </c>
      <c r="DQ18" s="17">
        <v>0.42377820505028413</v>
      </c>
      <c r="DR18" s="17">
        <v>4.2682549636961307E-3</v>
      </c>
      <c r="DS18" s="17">
        <v>0.23291491971494752</v>
      </c>
      <c r="DT18" s="17">
        <v>5.152542283925271E-2</v>
      </c>
      <c r="DU18" s="17">
        <v>1.6932376093894256E-2</v>
      </c>
      <c r="DV18" s="17">
        <v>1245.8484515407281</v>
      </c>
      <c r="DW18" s="17">
        <v>3.3062652121586792E-3</v>
      </c>
      <c r="DX18" s="17">
        <v>1.3166123212841841E-3</v>
      </c>
      <c r="DY18" s="17">
        <v>2.5987830989025198E-4</v>
      </c>
      <c r="DZ18" s="17">
        <v>3.7908598523715038E-3</v>
      </c>
      <c r="EA18" s="17">
        <v>1.7075609066988923E-3</v>
      </c>
      <c r="EB18" s="17">
        <v>3.0709564825896585E-3</v>
      </c>
      <c r="EC18" s="17">
        <v>2.6918408006822363E-2</v>
      </c>
      <c r="ED18" s="17">
        <v>9.6003289253819785E-5</v>
      </c>
      <c r="EE18" s="17">
        <v>3.6549178748372771E-4</v>
      </c>
      <c r="EF18" s="17">
        <v>1.2027825163109834E-4</v>
      </c>
      <c r="EG18" s="17">
        <v>1.8093893047588178E-6</v>
      </c>
      <c r="EH18" s="17">
        <v>5.474179241102793E-6</v>
      </c>
    </row>
    <row r="19" spans="1:138" x14ac:dyDescent="0.35">
      <c r="A19" s="18" t="s">
        <v>71</v>
      </c>
      <c r="B19" s="18">
        <v>11</v>
      </c>
      <c r="C19" s="18">
        <v>7.0896041805156296E-2</v>
      </c>
      <c r="D19" s="18">
        <v>415.58167033090803</v>
      </c>
      <c r="E19" s="18">
        <v>4.654572412091289</v>
      </c>
      <c r="F19" s="18">
        <v>11.129762342071281</v>
      </c>
      <c r="G19" s="18">
        <v>10.549616018560064</v>
      </c>
      <c r="H19" s="18">
        <v>4.4385948871982689E-2</v>
      </c>
      <c r="I19" s="18">
        <v>1.5759137204304337</v>
      </c>
      <c r="J19" s="18">
        <v>0.21395798269976574</v>
      </c>
      <c r="K19" s="18">
        <v>1.3673623010062845</v>
      </c>
      <c r="L19" s="18">
        <v>1516.6055286055284</v>
      </c>
      <c r="M19" s="18">
        <v>5.3911955070389615E-2</v>
      </c>
      <c r="N19" s="18">
        <v>2.0808127915410523E-3</v>
      </c>
      <c r="O19" s="18">
        <v>3.7634066428619624E-3</v>
      </c>
      <c r="P19" s="18">
        <v>3.3643956026135943E-2</v>
      </c>
      <c r="Q19" s="18">
        <v>6.9904956721963014E-3</v>
      </c>
      <c r="R19" s="18">
        <v>-4.1087555224753308E-3</v>
      </c>
      <c r="S19" s="18">
        <v>1.0529151282752185</v>
      </c>
      <c r="T19" s="18">
        <v>-3.2033116742315206E-5</v>
      </c>
      <c r="U19" s="18">
        <v>4.1684588561743579E-3</v>
      </c>
      <c r="V19" s="18">
        <v>3.8133838879521813E-4</v>
      </c>
      <c r="W19" s="18">
        <v>-8.4280920324134386E-7</v>
      </c>
      <c r="X19" s="18">
        <v>0</v>
      </c>
      <c r="Y19" s="18">
        <v>7995759.8853299534</v>
      </c>
      <c r="Z19" s="18"/>
      <c r="AA19" s="18">
        <v>5.0424834582914677E-2</v>
      </c>
      <c r="AB19" s="18">
        <v>2142.3163412344261</v>
      </c>
      <c r="AC19" s="18">
        <v>0.83461879116377691</v>
      </c>
      <c r="AD19" s="18">
        <v>1.3332105110589307</v>
      </c>
      <c r="AE19" s="18">
        <v>2.1994022688484174</v>
      </c>
      <c r="AF19" s="18">
        <v>0.45289215147584344</v>
      </c>
      <c r="AG19" s="18">
        <v>1.7520669120935035</v>
      </c>
      <c r="AH19" s="18">
        <v>0.13654333698295787</v>
      </c>
      <c r="AI19" s="18">
        <v>0.17425836029725145</v>
      </c>
      <c r="AJ19" s="18">
        <v>1242.063135804163</v>
      </c>
      <c r="AK19" s="18">
        <v>1.9979208345743748E-2</v>
      </c>
      <c r="AL19" s="18">
        <v>8.5708029327146388E-3</v>
      </c>
      <c r="AM19" s="18">
        <v>2.7792274318660707E-3</v>
      </c>
      <c r="AN19" s="18">
        <v>9.707051915526661E-3</v>
      </c>
      <c r="AO19" s="18">
        <v>4.0848622686403347E-3</v>
      </c>
      <c r="AP19" s="18">
        <v>2.1869126030993339E-2</v>
      </c>
      <c r="AQ19" s="18">
        <v>0.19901287560031261</v>
      </c>
      <c r="AR19" s="18">
        <v>3.4247609206406756E-4</v>
      </c>
      <c r="AS19" s="18">
        <v>1.4530126442105498E-3</v>
      </c>
      <c r="AT19" s="18">
        <v>6.469412731428104E-4</v>
      </c>
      <c r="AU19" s="18">
        <v>2.3391509295915322E-7</v>
      </c>
      <c r="AV19" s="18">
        <v>0</v>
      </c>
      <c r="AW19" s="18">
        <v>2186341.001729684</v>
      </c>
      <c r="AX19" s="18">
        <v>6.8619508384659984E-3</v>
      </c>
      <c r="AY19" s="18">
        <v>291.53232798058406</v>
      </c>
      <c r="AZ19" s="18">
        <v>0.1135772315605426</v>
      </c>
      <c r="BA19" s="18">
        <v>0.18142697065608721</v>
      </c>
      <c r="BB19" s="18">
        <v>0.29930073876656932</v>
      </c>
      <c r="BC19" s="18">
        <v>6.1630815534837992E-2</v>
      </c>
      <c r="BD19" s="18">
        <v>0.23842610721349072</v>
      </c>
      <c r="BE19" s="18">
        <v>1.8581194632507902E-2</v>
      </c>
      <c r="BF19" s="18">
        <v>2.3713559230129602E-2</v>
      </c>
      <c r="BG19" s="18">
        <v>169.02338394674481</v>
      </c>
      <c r="BH19" s="18">
        <v>2.7188258839904098E-3</v>
      </c>
      <c r="BI19" s="18">
        <v>1.1663385483944716E-3</v>
      </c>
      <c r="BJ19" s="18">
        <v>3.7820494928986523E-4</v>
      </c>
      <c r="BK19" s="18">
        <v>1.3209624499859087E-3</v>
      </c>
      <c r="BL19" s="18">
        <v>5.5587934598425124E-4</v>
      </c>
      <c r="BM19" s="18">
        <v>2.9760111053639322E-3</v>
      </c>
      <c r="BN19" s="18">
        <v>2.7082222081375017E-2</v>
      </c>
      <c r="BO19" s="18">
        <v>4.7042709144863465E-5</v>
      </c>
      <c r="BP19" s="18">
        <v>1.9772997600711137E-4</v>
      </c>
      <c r="BQ19" s="18">
        <v>8.8037556263689134E-5</v>
      </c>
      <c r="BR19" s="18">
        <v>3.2130709084979303E-8</v>
      </c>
      <c r="BS19" s="18">
        <v>0</v>
      </c>
      <c r="BT19" s="18">
        <v>297523.32544239773</v>
      </c>
      <c r="BU19" s="18">
        <v>6.5685599934424632E-2</v>
      </c>
      <c r="BV19" s="18">
        <v>415.58167033090803</v>
      </c>
      <c r="BW19" s="18">
        <v>4.5809971917251859</v>
      </c>
      <c r="BX19" s="18">
        <v>13.328203399233379</v>
      </c>
      <c r="BY19" s="18">
        <v>12.572738260638614</v>
      </c>
      <c r="BZ19" s="18">
        <v>4.3676400087817202E-2</v>
      </c>
      <c r="CA19" s="18">
        <v>1.5409698965851855</v>
      </c>
      <c r="CB19" s="18">
        <v>0.20499961160638341</v>
      </c>
      <c r="CC19" s="18">
        <v>0.85895006072829638</v>
      </c>
      <c r="CD19" s="18">
        <v>1516.6055286055284</v>
      </c>
      <c r="CE19" s="18">
        <v>5.0888665041284871E-2</v>
      </c>
      <c r="CF19" s="18">
        <v>2.248884347575674E-3</v>
      </c>
      <c r="CG19" s="18">
        <v>3.8286434036996987E-3</v>
      </c>
      <c r="CH19" s="18">
        <v>3.4318235543589939E-2</v>
      </c>
      <c r="CI19" s="18">
        <v>7.552869490682625E-3</v>
      </c>
      <c r="CJ19" s="18">
        <v>-4.0148904381431616E-3</v>
      </c>
      <c r="CK19" s="18">
        <v>1.0764978595014238</v>
      </c>
      <c r="CL19" s="18">
        <v>-3.0339888788634296E-5</v>
      </c>
      <c r="CM19" s="18">
        <v>4.2502225565570935E-3</v>
      </c>
      <c r="CN19" s="18">
        <v>3.7663005996579728E-4</v>
      </c>
      <c r="CO19" s="18">
        <v>-8.4642071400998676E-7</v>
      </c>
      <c r="CP19" s="18">
        <v>0</v>
      </c>
      <c r="CQ19" s="18">
        <v>4.6706978279866786E-2</v>
      </c>
      <c r="CR19" s="18">
        <v>2142.3163412344261</v>
      </c>
      <c r="CS19" s="18">
        <v>0.81214205285850261</v>
      </c>
      <c r="CT19" s="18">
        <v>1.6002450766986753</v>
      </c>
      <c r="CU19" s="18">
        <v>2.6035092285932753</v>
      </c>
      <c r="CV19" s="18">
        <v>0.44568564742719813</v>
      </c>
      <c r="CW19" s="18">
        <v>1.7128860839910949</v>
      </c>
      <c r="CX19" s="18">
        <v>0.14600957340651727</v>
      </c>
      <c r="CY19" s="18">
        <v>0.10843526971891011</v>
      </c>
      <c r="CZ19" s="18">
        <v>1242.063135804163</v>
      </c>
      <c r="DA19" s="18">
        <v>1.8656718895693924E-2</v>
      </c>
      <c r="DB19" s="18">
        <v>9.2215728872769957E-3</v>
      </c>
      <c r="DC19" s="18">
        <v>2.8258054942930911E-3</v>
      </c>
      <c r="DD19" s="18">
        <v>9.9198398759094263E-3</v>
      </c>
      <c r="DE19" s="18">
        <v>4.4179129274394434E-3</v>
      </c>
      <c r="DF19" s="18">
        <v>2.1495336054507225E-2</v>
      </c>
      <c r="DG19" s="18">
        <v>0.20131135428282335</v>
      </c>
      <c r="DH19" s="18">
        <v>3.3324742136621384E-4</v>
      </c>
      <c r="DI19" s="18">
        <v>1.4822352549445519E-3</v>
      </c>
      <c r="DJ19" s="18">
        <v>6.3865819802496259E-4</v>
      </c>
      <c r="DK19" s="18">
        <v>2.293186629230467E-7</v>
      </c>
      <c r="DL19" s="18">
        <v>0</v>
      </c>
      <c r="DM19" s="18">
        <v>6.3560146784961318E-3</v>
      </c>
      <c r="DN19" s="18">
        <v>291.53232798058406</v>
      </c>
      <c r="DO19" s="18">
        <v>0.11051853489776532</v>
      </c>
      <c r="DP19" s="18">
        <v>0.21776577229514918</v>
      </c>
      <c r="DQ19" s="18">
        <v>0.35429273059336513</v>
      </c>
      <c r="DR19" s="18">
        <v>6.0650134548811206E-2</v>
      </c>
      <c r="DS19" s="18">
        <v>0.23309427184956844</v>
      </c>
      <c r="DT19" s="18">
        <v>1.9869386244856197E-2</v>
      </c>
      <c r="DU19" s="18">
        <v>1.4756171162910982E-2</v>
      </c>
      <c r="DV19" s="18">
        <v>169.02338394674481</v>
      </c>
      <c r="DW19" s="18">
        <v>2.5388578649439648E-3</v>
      </c>
      <c r="DX19" s="18">
        <v>1.2548971222062476E-3</v>
      </c>
      <c r="DY19" s="18">
        <v>3.845434207428486E-4</v>
      </c>
      <c r="DZ19" s="18">
        <v>1.3499192236717608E-3</v>
      </c>
      <c r="EA19" s="18">
        <v>6.0120180001511773E-4</v>
      </c>
      <c r="EB19" s="18">
        <v>2.9251447323996043E-3</v>
      </c>
      <c r="EC19" s="18">
        <v>2.7395005412309232E-2</v>
      </c>
      <c r="ED19" s="18">
        <v>4.5775053733309538E-5</v>
      </c>
      <c r="EE19" s="18">
        <v>2.0170666963212716E-4</v>
      </c>
      <c r="EF19" s="18">
        <v>8.6910372511474093E-5</v>
      </c>
      <c r="EG19" s="18">
        <v>3.149934086306902E-8</v>
      </c>
      <c r="EH19" s="18">
        <v>0</v>
      </c>
    </row>
    <row r="20" spans="1:138" x14ac:dyDescent="0.35">
      <c r="A20" s="18" t="s">
        <v>72</v>
      </c>
      <c r="B20" s="18">
        <v>12</v>
      </c>
      <c r="C20" s="18">
        <v>0.10469872032340442</v>
      </c>
      <c r="D20" s="18">
        <v>224.35823118200193</v>
      </c>
      <c r="E20" s="18">
        <v>8.9901534978679791</v>
      </c>
      <c r="F20" s="18">
        <v>21.954867909430096</v>
      </c>
      <c r="G20" s="18">
        <v>20.41376580752026</v>
      </c>
      <c r="H20" s="18">
        <v>-9.3947971816567256E-4</v>
      </c>
      <c r="I20" s="18">
        <v>1.4885435343559454</v>
      </c>
      <c r="J20" s="18">
        <v>0.5339788179493502</v>
      </c>
      <c r="K20" s="18">
        <v>1.3506022375831817</v>
      </c>
      <c r="L20" s="18">
        <v>2718.9128036341149</v>
      </c>
      <c r="M20" s="18">
        <v>9.4194684316065411E-2</v>
      </c>
      <c r="N20" s="18">
        <v>2.9801332113794988E-3</v>
      </c>
      <c r="O20" s="18">
        <v>3.2959570717545541E-3</v>
      </c>
      <c r="P20" s="18">
        <v>6.1402109142643879E-2</v>
      </c>
      <c r="Q20" s="18">
        <v>1.4769993478302266E-2</v>
      </c>
      <c r="R20" s="18">
        <v>-3.0944348605781791E-3</v>
      </c>
      <c r="S20" s="18">
        <v>1.0767487591582305</v>
      </c>
      <c r="T20" s="18">
        <v>1.160676201573911E-4</v>
      </c>
      <c r="U20" s="18">
        <v>6.5798004137568025E-3</v>
      </c>
      <c r="V20" s="18">
        <v>8.3421673125011941E-4</v>
      </c>
      <c r="W20" s="18">
        <v>5.587326331597835E-7</v>
      </c>
      <c r="X20" s="18">
        <v>6.2122361012046702E-6</v>
      </c>
      <c r="Y20" s="18">
        <v>7543975.233414162</v>
      </c>
      <c r="Z20" s="18"/>
      <c r="AA20" s="18">
        <v>6.8973989077880118E-2</v>
      </c>
      <c r="AB20" s="18">
        <v>2283.91901827422</v>
      </c>
      <c r="AC20" s="18">
        <v>2.8076022859034193</v>
      </c>
      <c r="AD20" s="18">
        <v>7.2866814207600417</v>
      </c>
      <c r="AE20" s="18">
        <v>5.4001281990638841</v>
      </c>
      <c r="AF20" s="18">
        <v>3.0856633732927824E-2</v>
      </c>
      <c r="AG20" s="18">
        <v>1.9080620719298957</v>
      </c>
      <c r="AH20" s="18">
        <v>0.18575038918616354</v>
      </c>
      <c r="AI20" s="18">
        <v>0.22712057173224606</v>
      </c>
      <c r="AJ20" s="18">
        <v>9127.8200181648681</v>
      </c>
      <c r="AK20" s="18">
        <v>3.317739468635035E-2</v>
      </c>
      <c r="AL20" s="18">
        <v>8.6569748774100903E-3</v>
      </c>
      <c r="AM20" s="18">
        <v>2.2130235574628447E-3</v>
      </c>
      <c r="AN20" s="18">
        <v>1.4986285016217182E-2</v>
      </c>
      <c r="AO20" s="18">
        <v>9.2765118502920116E-3</v>
      </c>
      <c r="AP20" s="18">
        <v>2.3034813131436523E-2</v>
      </c>
      <c r="AQ20" s="18">
        <v>0.17822288853951807</v>
      </c>
      <c r="AR20" s="18">
        <v>7.7081032635280343E-4</v>
      </c>
      <c r="AS20" s="18">
        <v>2.83720316385391E-3</v>
      </c>
      <c r="AT20" s="18">
        <v>9.0788621322766805E-4</v>
      </c>
      <c r="AU20" s="18">
        <v>1.6425737254320466E-5</v>
      </c>
      <c r="AV20" s="18">
        <v>3.3485510018224575E-5</v>
      </c>
      <c r="AW20" s="18">
        <v>2043688.0900067354</v>
      </c>
      <c r="AX20" s="18">
        <v>8.8312143580574157E-3</v>
      </c>
      <c r="AY20" s="18">
        <v>292.42586511923395</v>
      </c>
      <c r="AZ20" s="18">
        <v>0.35947663677954039</v>
      </c>
      <c r="BA20" s="18">
        <v>0.93296395417911737</v>
      </c>
      <c r="BB20" s="18">
        <v>0.69141556584578834</v>
      </c>
      <c r="BC20" s="18">
        <v>3.9507871083962276E-3</v>
      </c>
      <c r="BD20" s="18">
        <v>0.2443023144082008</v>
      </c>
      <c r="BE20" s="18">
        <v>2.3782900277717522E-2</v>
      </c>
      <c r="BF20" s="18">
        <v>2.9079809373172279E-2</v>
      </c>
      <c r="BG20" s="18">
        <v>1168.6975957148595</v>
      </c>
      <c r="BH20" s="18">
        <v>4.2479300999425408E-3</v>
      </c>
      <c r="BI20" s="18">
        <v>1.1084120529610527E-3</v>
      </c>
      <c r="BJ20" s="18">
        <v>2.833486315155406E-4</v>
      </c>
      <c r="BK20" s="18">
        <v>1.9187971752615575E-3</v>
      </c>
      <c r="BL20" s="18">
        <v>1.187735633971925E-3</v>
      </c>
      <c r="BM20" s="18">
        <v>2.9493056031864337E-3</v>
      </c>
      <c r="BN20" s="18">
        <v>2.2819102581228178E-2</v>
      </c>
      <c r="BO20" s="18">
        <v>9.869214920627026E-5</v>
      </c>
      <c r="BP20" s="18">
        <v>3.6326664083559569E-4</v>
      </c>
      <c r="BQ20" s="18">
        <v>1.1624291807576254E-4</v>
      </c>
      <c r="BR20" s="18">
        <v>2.1568049659558737E-6</v>
      </c>
      <c r="BS20" s="18">
        <v>4.3229607546615129E-6</v>
      </c>
      <c r="BT20" s="18">
        <v>261667.4466004819</v>
      </c>
      <c r="BU20" s="18">
        <v>9.7431321760744066E-2</v>
      </c>
      <c r="BV20" s="18">
        <v>224.35823118200193</v>
      </c>
      <c r="BW20" s="18">
        <v>8.8446304278451038</v>
      </c>
      <c r="BX20" s="18">
        <v>26.334182542746788</v>
      </c>
      <c r="BY20" s="18">
        <v>24.241622057514082</v>
      </c>
      <c r="BZ20" s="18">
        <v>-9.1204236772356076E-4</v>
      </c>
      <c r="CA20" s="18">
        <v>1.4554893676154361</v>
      </c>
      <c r="CB20" s="18">
        <v>0.51957644191749963</v>
      </c>
      <c r="CC20" s="18">
        <v>0.84876673729627672</v>
      </c>
      <c r="CD20" s="18">
        <v>2718.9128036341149</v>
      </c>
      <c r="CE20" s="18">
        <v>8.8866774711241575E-2</v>
      </c>
      <c r="CF20" s="18">
        <v>3.2432653746330108E-3</v>
      </c>
      <c r="CG20" s="18">
        <v>3.3490190270916765E-3</v>
      </c>
      <c r="CH20" s="18">
        <v>6.2599593114268923E-2</v>
      </c>
      <c r="CI20" s="18">
        <v>1.5954287677782779E-2</v>
      </c>
      <c r="CJ20" s="18">
        <v>-2.9865161149440697E-3</v>
      </c>
      <c r="CK20" s="18">
        <v>1.099617017058069</v>
      </c>
      <c r="CL20" s="18">
        <v>1.1187251161419864E-4</v>
      </c>
      <c r="CM20" s="18">
        <v>6.6975139274457213E-3</v>
      </c>
      <c r="CN20" s="18">
        <v>8.226818537329356E-4</v>
      </c>
      <c r="CO20" s="18">
        <v>5.6462732839104196E-7</v>
      </c>
      <c r="CP20" s="18">
        <v>6.4298664642056515E-6</v>
      </c>
      <c r="CQ20" s="18">
        <v>6.5191733810270214E-2</v>
      </c>
      <c r="CR20" s="18">
        <v>2283.91901827422</v>
      </c>
      <c r="CS20" s="18">
        <v>2.7382114262168646</v>
      </c>
      <c r="CT20" s="18">
        <v>8.7345219380493191</v>
      </c>
      <c r="CU20" s="18">
        <v>5.9910558210412672</v>
      </c>
      <c r="CV20" s="18">
        <v>3.026787141917979E-2</v>
      </c>
      <c r="CW20" s="18">
        <v>1.8672545474406881</v>
      </c>
      <c r="CX20" s="18">
        <v>0.2219330479768612</v>
      </c>
      <c r="CY20" s="18">
        <v>0.14148652078543342</v>
      </c>
      <c r="CZ20" s="18">
        <v>9127.8200181648681</v>
      </c>
      <c r="DA20" s="18">
        <v>2.9631408235547232E-2</v>
      </c>
      <c r="DB20" s="18">
        <v>9.5002860046579807E-3</v>
      </c>
      <c r="DC20" s="18">
        <v>2.2443754206007038E-3</v>
      </c>
      <c r="DD20" s="18">
        <v>1.5261174379791409E-2</v>
      </c>
      <c r="DE20" s="18">
        <v>1.0002789671589598E-2</v>
      </c>
      <c r="DF20" s="18">
        <v>2.2479443688064718E-2</v>
      </c>
      <c r="DG20" s="18">
        <v>0.18269577097764242</v>
      </c>
      <c r="DH20" s="18">
        <v>7.4027875752066634E-4</v>
      </c>
      <c r="DI20" s="18">
        <v>2.8529374092602865E-3</v>
      </c>
      <c r="DJ20" s="18">
        <v>8.9514842351780287E-4</v>
      </c>
      <c r="DK20" s="18">
        <v>1.6533837939227451E-5</v>
      </c>
      <c r="DL20" s="18">
        <v>3.4793691857149306E-5</v>
      </c>
      <c r="DM20" s="18">
        <v>8.3469461944828821E-3</v>
      </c>
      <c r="DN20" s="18">
        <v>292.42586511923395</v>
      </c>
      <c r="DO20" s="18">
        <v>0.35059204760941254</v>
      </c>
      <c r="DP20" s="18">
        <v>1.1183409366532666</v>
      </c>
      <c r="DQ20" s="18">
        <v>0.76707609482993833</v>
      </c>
      <c r="DR20" s="18">
        <v>3.8754038187218567E-3</v>
      </c>
      <c r="DS20" s="18">
        <v>0.23907744629481739</v>
      </c>
      <c r="DT20" s="18">
        <v>2.8415615016955019E-2</v>
      </c>
      <c r="DU20" s="18">
        <v>1.811549267392773E-2</v>
      </c>
      <c r="DV20" s="18">
        <v>1168.6975957148595</v>
      </c>
      <c r="DW20" s="18">
        <v>3.7939130584973861E-3</v>
      </c>
      <c r="DX20" s="18">
        <v>1.216386978506566E-3</v>
      </c>
      <c r="DY20" s="18">
        <v>2.8736282625179522E-4</v>
      </c>
      <c r="DZ20" s="18">
        <v>1.9539931517003409E-3</v>
      </c>
      <c r="EA20" s="18">
        <v>1.2807259801753293E-3</v>
      </c>
      <c r="EB20" s="18">
        <v>2.8781978324470387E-3</v>
      </c>
      <c r="EC20" s="18">
        <v>2.3391796492912266E-2</v>
      </c>
      <c r="ED20" s="18">
        <v>9.4782982393546979E-5</v>
      </c>
      <c r="EE20" s="18">
        <v>3.6528120452552663E-4</v>
      </c>
      <c r="EF20" s="18">
        <v>1.1461201122407005E-4</v>
      </c>
      <c r="EG20" s="18">
        <v>2.1709992812807028E-6</v>
      </c>
      <c r="EH20" s="18">
        <v>4.4918463038603956E-6</v>
      </c>
    </row>
    <row r="21" spans="1:138" x14ac:dyDescent="0.35">
      <c r="A21" s="18" t="s">
        <v>73</v>
      </c>
      <c r="B21" s="18">
        <v>13</v>
      </c>
      <c r="C21" s="18">
        <v>9.3105829529168196E-2</v>
      </c>
      <c r="D21" s="18">
        <v>216.58603174603056</v>
      </c>
      <c r="E21" s="18">
        <v>8.864997051196724</v>
      </c>
      <c r="F21" s="18">
        <v>21.005708080825059</v>
      </c>
      <c r="G21" s="18">
        <v>19.778081292624762</v>
      </c>
      <c r="H21" s="18">
        <v>9.728471095398307E-2</v>
      </c>
      <c r="I21" s="18">
        <v>1.2683871436527454</v>
      </c>
      <c r="J21" s="18">
        <v>0.29232888889830333</v>
      </c>
      <c r="K21" s="18">
        <v>1.3897242794561901</v>
      </c>
      <c r="L21" s="18">
        <v>1250.0866496598642</v>
      </c>
      <c r="M21" s="18">
        <v>6.3160386337931293E-2</v>
      </c>
      <c r="N21" s="18">
        <v>1.1795387487299178E-3</v>
      </c>
      <c r="O21" s="18">
        <v>2.1593485824653019E-3</v>
      </c>
      <c r="P21" s="18">
        <v>4.5339698056382861E-2</v>
      </c>
      <c r="Q21" s="18">
        <v>9.1149621248355333E-3</v>
      </c>
      <c r="R21" s="18">
        <v>-7.5446246281609698E-4</v>
      </c>
      <c r="S21" s="18">
        <v>1.1671391571786403</v>
      </c>
      <c r="T21" s="18">
        <v>1.3210456174320636E-4</v>
      </c>
      <c r="U21" s="18">
        <v>6.1818919649394514E-3</v>
      </c>
      <c r="V21" s="18">
        <v>5.3510905890954594E-4</v>
      </c>
      <c r="W21" s="18">
        <v>3.3599461551210842E-6</v>
      </c>
      <c r="X21" s="18">
        <v>1.0304732668183303E-5</v>
      </c>
      <c r="Y21" s="18">
        <v>7528985.0151213109</v>
      </c>
      <c r="Z21" s="18"/>
      <c r="AA21" s="18">
        <v>5.7824000087119097E-2</v>
      </c>
      <c r="AB21" s="18">
        <v>2593.3761702517613</v>
      </c>
      <c r="AC21" s="18">
        <v>1.144474595760647</v>
      </c>
      <c r="AD21" s="18">
        <v>5.2281243492107485</v>
      </c>
      <c r="AE21" s="18">
        <v>5.6731072944019925</v>
      </c>
      <c r="AF21" s="18">
        <v>0.40144822231121063</v>
      </c>
      <c r="AG21" s="18">
        <v>1.7750651944417399</v>
      </c>
      <c r="AH21" s="18">
        <v>0.10966658764604874</v>
      </c>
      <c r="AI21" s="18">
        <v>0.13978180073802596</v>
      </c>
      <c r="AJ21" s="18">
        <v>3567.737957258882</v>
      </c>
      <c r="AK21" s="18">
        <v>2.1414552385450775E-2</v>
      </c>
      <c r="AL21" s="18">
        <v>6.2674190635752611E-3</v>
      </c>
      <c r="AM21" s="18">
        <v>2.1607787266284739E-3</v>
      </c>
      <c r="AN21" s="18">
        <v>1.6135615106506133E-2</v>
      </c>
      <c r="AO21" s="18">
        <v>4.9025676054992818E-3</v>
      </c>
      <c r="AP21" s="18">
        <v>2.0685108020628434E-2</v>
      </c>
      <c r="AQ21" s="18">
        <v>0.13601873678859464</v>
      </c>
      <c r="AR21" s="18">
        <v>6.3790711818608142E-4</v>
      </c>
      <c r="AS21" s="18">
        <v>2.1117476771817089E-3</v>
      </c>
      <c r="AT21" s="18">
        <v>1.0724681758099918E-3</v>
      </c>
      <c r="AU21" s="18">
        <v>5.4368529147221664E-5</v>
      </c>
      <c r="AV21" s="18">
        <v>4.7983000942568585E-5</v>
      </c>
      <c r="AW21" s="18">
        <v>1670189.677640259</v>
      </c>
      <c r="AX21" s="18">
        <v>7.7270570378137927E-3</v>
      </c>
      <c r="AY21" s="18">
        <v>346.55446800378633</v>
      </c>
      <c r="AZ21" s="18">
        <v>0.1529368509001052</v>
      </c>
      <c r="BA21" s="18">
        <v>0.69863750322132512</v>
      </c>
      <c r="BB21" s="18">
        <v>0.75810085050215514</v>
      </c>
      <c r="BC21" s="18">
        <v>5.3645775229214598E-2</v>
      </c>
      <c r="BD21" s="18">
        <v>0.23934974199118184</v>
      </c>
      <c r="BE21" s="18">
        <v>1.4654814205290361E-2</v>
      </c>
      <c r="BF21" s="18">
        <v>1.8679128830999928E-2</v>
      </c>
      <c r="BG21" s="18">
        <v>476.75903863755246</v>
      </c>
      <c r="BH21" s="18">
        <v>2.8616399327671222E-3</v>
      </c>
      <c r="BI21" s="18">
        <v>8.3751910125836411E-4</v>
      </c>
      <c r="BJ21" s="18">
        <v>2.8874620298833647E-4</v>
      </c>
      <c r="BK21" s="18">
        <v>2.1562122661928523E-3</v>
      </c>
      <c r="BL21" s="18">
        <v>6.5513315340267936E-4</v>
      </c>
      <c r="BM21" s="18">
        <v>2.764163829342903E-3</v>
      </c>
      <c r="BN21" s="18">
        <v>1.8176268258739484E-2</v>
      </c>
      <c r="BO21" s="18">
        <v>8.5243924315593896E-5</v>
      </c>
      <c r="BP21" s="18">
        <v>2.8219415340463051E-4</v>
      </c>
      <c r="BQ21" s="18">
        <v>1.4331458828926536E-4</v>
      </c>
      <c r="BR21" s="18">
        <v>7.2653003104191528E-6</v>
      </c>
      <c r="BS21" s="18">
        <v>6.411998211297955E-6</v>
      </c>
      <c r="BT21" s="18">
        <v>223188.4837377237</v>
      </c>
      <c r="BU21" s="18">
        <v>8.6293681918199416E-2</v>
      </c>
      <c r="BV21" s="18">
        <v>216.58603174603056</v>
      </c>
      <c r="BW21" s="18">
        <v>8.725332895480685</v>
      </c>
      <c r="BX21" s="18">
        <v>25.169701992224159</v>
      </c>
      <c r="BY21" s="18">
        <v>23.556073709301806</v>
      </c>
      <c r="BZ21" s="18">
        <v>9.5642732108330922E-2</v>
      </c>
      <c r="CA21" s="18">
        <v>1.2398598117027906</v>
      </c>
      <c r="CB21" s="18">
        <v>0.2804152587091443</v>
      </c>
      <c r="CC21" s="18">
        <v>0.8731055536018838</v>
      </c>
      <c r="CD21" s="18">
        <v>1250.0866496598642</v>
      </c>
      <c r="CE21" s="18">
        <v>5.965490463288585E-2</v>
      </c>
      <c r="CF21" s="18">
        <v>1.292526921375977E-3</v>
      </c>
      <c r="CG21" s="18">
        <v>2.1949390825510137E-3</v>
      </c>
      <c r="CH21" s="18">
        <v>4.6228835222987694E-2</v>
      </c>
      <c r="CI21" s="18">
        <v>9.8442535767694784E-3</v>
      </c>
      <c r="CJ21" s="18">
        <v>-7.2102340057580711E-4</v>
      </c>
      <c r="CK21" s="18">
        <v>1.1928797310094699</v>
      </c>
      <c r="CL21" s="18">
        <v>1.2780742120953431E-4</v>
      </c>
      <c r="CM21" s="18">
        <v>6.3010536511334484E-3</v>
      </c>
      <c r="CN21" s="18">
        <v>5.2724366198373697E-4</v>
      </c>
      <c r="CO21" s="18">
        <v>3.3855754679609422E-6</v>
      </c>
      <c r="CP21" s="18">
        <v>1.052964165135597E-5</v>
      </c>
      <c r="CQ21" s="18">
        <v>5.3478962915918977E-2</v>
      </c>
      <c r="CR21" s="18">
        <v>2593.3761702517613</v>
      </c>
      <c r="CS21" s="18">
        <v>1.140834570502903</v>
      </c>
      <c r="CT21" s="18">
        <v>6.4024433061200519</v>
      </c>
      <c r="CU21" s="18">
        <v>6.6668124560048758</v>
      </c>
      <c r="CV21" s="18">
        <v>0.394677513003103</v>
      </c>
      <c r="CW21" s="18">
        <v>1.7340750720435549</v>
      </c>
      <c r="CX21" s="18">
        <v>0.12136011019999082</v>
      </c>
      <c r="CY21" s="18">
        <v>8.6497745063359083E-2</v>
      </c>
      <c r="CZ21" s="18">
        <v>3567.737957258882</v>
      </c>
      <c r="DA21" s="18">
        <v>2.0560728825978161E-2</v>
      </c>
      <c r="DB21" s="18">
        <v>6.8620985298397117E-3</v>
      </c>
      <c r="DC21" s="18">
        <v>2.1870523956839137E-3</v>
      </c>
      <c r="DD21" s="18">
        <v>1.6316451713409185E-2</v>
      </c>
      <c r="DE21" s="18">
        <v>5.2743407526444595E-3</v>
      </c>
      <c r="DF21" s="18">
        <v>2.0198342790193547E-2</v>
      </c>
      <c r="DG21" s="18">
        <v>0.13562617772894353</v>
      </c>
      <c r="DH21" s="18">
        <v>6.1429788327659063E-4</v>
      </c>
      <c r="DI21" s="18">
        <v>2.1495585518368191E-3</v>
      </c>
      <c r="DJ21" s="18">
        <v>1.054021117688211E-3</v>
      </c>
      <c r="DK21" s="18">
        <v>5.4710437182094891E-5</v>
      </c>
      <c r="DL21" s="18">
        <v>4.8917667078472409E-5</v>
      </c>
      <c r="DM21" s="18">
        <v>7.1464270225484973E-3</v>
      </c>
      <c r="DN21" s="18">
        <v>346.55446800378633</v>
      </c>
      <c r="DO21" s="18">
        <v>0.15245043206461659</v>
      </c>
      <c r="DP21" s="18">
        <v>0.85556247463376667</v>
      </c>
      <c r="DQ21" s="18">
        <v>0.89089028829454164</v>
      </c>
      <c r="DR21" s="18">
        <v>5.2741001140058169E-2</v>
      </c>
      <c r="DS21" s="18">
        <v>0.23382263501454026</v>
      </c>
      <c r="DT21" s="18">
        <v>1.6217426885339115E-2</v>
      </c>
      <c r="DU21" s="18">
        <v>1.1558747384128812E-2</v>
      </c>
      <c r="DV21" s="18">
        <v>476.75903863755246</v>
      </c>
      <c r="DW21" s="18">
        <v>2.7475429603277535E-3</v>
      </c>
      <c r="DX21" s="18">
        <v>9.1698648760519142E-4</v>
      </c>
      <c r="DY21" s="18">
        <v>2.922571696990129E-4</v>
      </c>
      <c r="DZ21" s="18">
        <v>2.1803775742649219E-3</v>
      </c>
      <c r="EA21" s="18">
        <v>7.0481342991053468E-4</v>
      </c>
      <c r="EB21" s="18">
        <v>2.6991170893399955E-3</v>
      </c>
      <c r="EC21" s="18">
        <v>1.8123810347836319E-2</v>
      </c>
      <c r="ED21" s="18">
        <v>8.2089007594337559E-5</v>
      </c>
      <c r="EE21" s="18">
        <v>2.8724684406369037E-4</v>
      </c>
      <c r="EF21" s="18">
        <v>1.4084949645763644E-4</v>
      </c>
      <c r="EG21" s="18">
        <v>7.3109896934291803E-6</v>
      </c>
      <c r="EH21" s="18">
        <v>6.5368982274255261E-6</v>
      </c>
    </row>
    <row r="22" spans="1:138" x14ac:dyDescent="0.35">
      <c r="A22" s="18" t="s">
        <v>74</v>
      </c>
      <c r="B22" s="18">
        <v>20</v>
      </c>
      <c r="C22" s="18">
        <v>5.6009629632060527E-2</v>
      </c>
      <c r="D22" s="18">
        <v>314.1160797160814</v>
      </c>
      <c r="E22" s="18">
        <v>4.4669125161953458</v>
      </c>
      <c r="F22" s="18">
        <v>9.499643587421188</v>
      </c>
      <c r="G22" s="18">
        <v>9.0980015113149744</v>
      </c>
      <c r="H22" s="18">
        <v>5.1899564618231461E-2</v>
      </c>
      <c r="I22" s="18">
        <v>2.2031518027488266</v>
      </c>
      <c r="J22" s="18">
        <v>9.3103030568976161E-2</v>
      </c>
      <c r="K22" s="18">
        <v>1.3870798343125914</v>
      </c>
      <c r="L22" s="18">
        <v>971.56926406926414</v>
      </c>
      <c r="M22" s="18">
        <v>3.4718287696193138E-2</v>
      </c>
      <c r="N22" s="18">
        <v>1.7414054612845322E-3</v>
      </c>
      <c r="O22" s="18">
        <v>1.2669459145720162E-3</v>
      </c>
      <c r="P22" s="18">
        <v>3.412556659833086E-2</v>
      </c>
      <c r="Q22" s="18">
        <v>1.4591571876075094E-2</v>
      </c>
      <c r="R22" s="18">
        <v>-2.4840663188059097E-3</v>
      </c>
      <c r="S22" s="18">
        <v>0.89196972361244664</v>
      </c>
      <c r="T22" s="18">
        <v>1.678648994389727E-4</v>
      </c>
      <c r="U22" s="18">
        <v>1.42012670311187E-3</v>
      </c>
      <c r="V22" s="18">
        <v>4.7610248728248287E-4</v>
      </c>
      <c r="W22" s="18">
        <v>1.0648581610983749E-7</v>
      </c>
      <c r="X22" s="18">
        <v>1.6872228120790873E-5</v>
      </c>
      <c r="Y22" s="18">
        <v>7758997.0714657502</v>
      </c>
      <c r="Z22" s="18"/>
      <c r="AA22" s="18">
        <v>3.8222010535884553E-2</v>
      </c>
      <c r="AB22" s="18">
        <v>2740.4249777107843</v>
      </c>
      <c r="AC22" s="18">
        <v>0.91509663534944774</v>
      </c>
      <c r="AD22" s="18">
        <v>1.4985784318579656</v>
      </c>
      <c r="AE22" s="18">
        <v>1.6123783105468603</v>
      </c>
      <c r="AF22" s="18">
        <v>0.26924889376941363</v>
      </c>
      <c r="AG22" s="18">
        <v>2.747838658815867</v>
      </c>
      <c r="AH22" s="18">
        <v>0.1060849510135474</v>
      </c>
      <c r="AI22" s="18">
        <v>0.1919166335551323</v>
      </c>
      <c r="AJ22" s="18">
        <v>1093.0864461044796</v>
      </c>
      <c r="AK22" s="18">
        <v>2.0503527921043759E-2</v>
      </c>
      <c r="AL22" s="18">
        <v>7.2263906165229118E-3</v>
      </c>
      <c r="AM22" s="18">
        <v>1.5250291051010353E-3</v>
      </c>
      <c r="AN22" s="18">
        <v>3.541691179356958E-2</v>
      </c>
      <c r="AO22" s="18">
        <v>2.1024184243330937E-2</v>
      </c>
      <c r="AP22" s="18">
        <v>2.0825619527866664E-2</v>
      </c>
      <c r="AQ22" s="18">
        <v>0.13410398032513671</v>
      </c>
      <c r="AR22" s="18">
        <v>8.8732266127352743E-4</v>
      </c>
      <c r="AS22" s="18">
        <v>8.0329422063448494E-4</v>
      </c>
      <c r="AT22" s="18">
        <v>9.8727351005985773E-4</v>
      </c>
      <c r="AU22" s="18">
        <v>7.7526483373079901E-6</v>
      </c>
      <c r="AV22" s="18">
        <v>6.1255699150245262E-5</v>
      </c>
      <c r="AW22" s="18">
        <v>1627273.8229481003</v>
      </c>
      <c r="AX22" s="18">
        <v>5.1538548492723914E-3</v>
      </c>
      <c r="AY22" s="18">
        <v>369.51882861268882</v>
      </c>
      <c r="AZ22" s="18">
        <v>0.12339160513863465</v>
      </c>
      <c r="BA22" s="18">
        <v>0.20206827452980428</v>
      </c>
      <c r="BB22" s="18">
        <v>0.21741304704188158</v>
      </c>
      <c r="BC22" s="18">
        <v>3.6305513429543752E-2</v>
      </c>
      <c r="BD22" s="18">
        <v>0.3705184891689674</v>
      </c>
      <c r="BE22" s="18">
        <v>1.4304491876550685E-2</v>
      </c>
      <c r="BF22" s="18">
        <v>2.5878033589455725E-2</v>
      </c>
      <c r="BG22" s="18">
        <v>147.39174632481485</v>
      </c>
      <c r="BH22" s="18">
        <v>2.7646951408757891E-3</v>
      </c>
      <c r="BI22" s="18">
        <v>9.7440631195308211E-4</v>
      </c>
      <c r="BJ22" s="18">
        <v>2.0563488258231184E-4</v>
      </c>
      <c r="BK22" s="18">
        <v>4.7756154120194771E-3</v>
      </c>
      <c r="BL22" s="18">
        <v>2.8349004250511158E-3</v>
      </c>
      <c r="BM22" s="18">
        <v>2.8081259642799027E-3</v>
      </c>
      <c r="BN22" s="18">
        <v>1.8082577018196096E-2</v>
      </c>
      <c r="BO22" s="18">
        <v>1.1964656323822602E-4</v>
      </c>
      <c r="BP22" s="18">
        <v>1.0831617061385739E-4</v>
      </c>
      <c r="BQ22" s="18">
        <v>1.3312393293919166E-4</v>
      </c>
      <c r="BR22" s="18">
        <v>1.0649081477084918E-6</v>
      </c>
      <c r="BS22" s="18">
        <v>8.2597167884370175E-6</v>
      </c>
      <c r="BT22" s="18">
        <v>219421.55752432867</v>
      </c>
      <c r="BU22" s="18">
        <v>5.1880402296931555E-2</v>
      </c>
      <c r="BV22" s="18">
        <v>314.1160797160814</v>
      </c>
      <c r="BW22" s="18">
        <v>4.3967781844976077</v>
      </c>
      <c r="BX22" s="18">
        <v>11.378970629316214</v>
      </c>
      <c r="BY22" s="18">
        <v>10.846216309023616</v>
      </c>
      <c r="BZ22" s="18">
        <v>5.1060684912048154E-2</v>
      </c>
      <c r="CA22" s="18">
        <v>2.1546467747955473</v>
      </c>
      <c r="CB22" s="18">
        <v>8.8920918290992079E-2</v>
      </c>
      <c r="CC22" s="18">
        <v>0.8712715994555974</v>
      </c>
      <c r="CD22" s="18">
        <v>971.56926406926414</v>
      </c>
      <c r="CE22" s="18">
        <v>3.2850797367882663E-2</v>
      </c>
      <c r="CF22" s="18">
        <v>1.8916340612197238E-3</v>
      </c>
      <c r="CG22" s="18">
        <v>1.2926326735866974E-3</v>
      </c>
      <c r="CH22" s="18">
        <v>3.4838692016592135E-2</v>
      </c>
      <c r="CI22" s="18">
        <v>1.5788522652408765E-2</v>
      </c>
      <c r="CJ22" s="18">
        <v>-2.4195997691571327E-3</v>
      </c>
      <c r="CK22" s="18">
        <v>0.91232834950869979</v>
      </c>
      <c r="CL22" s="18">
        <v>1.627664277066349E-4</v>
      </c>
      <c r="CM22" s="18">
        <v>1.4484326748788897E-3</v>
      </c>
      <c r="CN22" s="18">
        <v>4.7160896800129836E-4</v>
      </c>
      <c r="CO22" s="18">
        <v>1.1007440335711183E-7</v>
      </c>
      <c r="CP22" s="18">
        <v>1.7454323786908742E-5</v>
      </c>
      <c r="CQ22" s="18">
        <v>3.5353684601302747E-2</v>
      </c>
      <c r="CR22" s="18">
        <v>2740.4249777107843</v>
      </c>
      <c r="CS22" s="18">
        <v>0.8968688100536869</v>
      </c>
      <c r="CT22" s="18">
        <v>1.7894564297644098</v>
      </c>
      <c r="CU22" s="18">
        <v>1.8857076846895546</v>
      </c>
      <c r="CV22" s="18">
        <v>0.26504662131288126</v>
      </c>
      <c r="CW22" s="18">
        <v>2.689790242633626</v>
      </c>
      <c r="CX22" s="18">
        <v>0.10647939109233531</v>
      </c>
      <c r="CY22" s="18">
        <v>0.11895524439555769</v>
      </c>
      <c r="CZ22" s="18">
        <v>1093.0864461044796</v>
      </c>
      <c r="DA22" s="18">
        <v>1.9824261567386474E-2</v>
      </c>
      <c r="DB22" s="18">
        <v>7.8222217714784322E-3</v>
      </c>
      <c r="DC22" s="18">
        <v>1.5676059087938437E-3</v>
      </c>
      <c r="DD22" s="18">
        <v>3.6244174450866987E-2</v>
      </c>
      <c r="DE22" s="18">
        <v>2.2800375515454177E-2</v>
      </c>
      <c r="DF22" s="18">
        <v>2.0418683448992375E-2</v>
      </c>
      <c r="DG22" s="18">
        <v>0.1394588549288549</v>
      </c>
      <c r="DH22" s="18">
        <v>8.608332883531959E-4</v>
      </c>
      <c r="DI22" s="18">
        <v>8.2187478491717965E-4</v>
      </c>
      <c r="DJ22" s="18">
        <v>9.801747988934695E-4</v>
      </c>
      <c r="DK22" s="18">
        <v>7.8308106591469215E-6</v>
      </c>
      <c r="DL22" s="18">
        <v>6.3316312146766824E-5</v>
      </c>
      <c r="DM22" s="18">
        <v>4.7670898591534302E-3</v>
      </c>
      <c r="DN22" s="18">
        <v>369.51882861268882</v>
      </c>
      <c r="DO22" s="18">
        <v>0.12093376567715346</v>
      </c>
      <c r="DP22" s="18">
        <v>0.24129025576622587</v>
      </c>
      <c r="DQ22" s="18">
        <v>0.25426877233271528</v>
      </c>
      <c r="DR22" s="18">
        <v>3.5738879127098312E-2</v>
      </c>
      <c r="DS22" s="18">
        <v>0.36269124232771222</v>
      </c>
      <c r="DT22" s="18">
        <v>1.4357678165924447E-2</v>
      </c>
      <c r="DU22" s="18">
        <v>1.6039921882153269E-2</v>
      </c>
      <c r="DV22" s="18">
        <v>147.39174632481485</v>
      </c>
      <c r="DW22" s="18">
        <v>2.6731028844334593E-3</v>
      </c>
      <c r="DX22" s="18">
        <v>1.0547481684975474E-3</v>
      </c>
      <c r="DY22" s="18">
        <v>2.1137593762107499E-4</v>
      </c>
      <c r="DZ22" s="18">
        <v>4.8871634859736553E-3</v>
      </c>
      <c r="EA22" s="18">
        <v>3.0744020073258955E-3</v>
      </c>
      <c r="EB22" s="18">
        <v>2.7532547145982271E-3</v>
      </c>
      <c r="EC22" s="18">
        <v>1.880462816246304E-2</v>
      </c>
      <c r="ED22" s="18">
        <v>1.1607473692230101E-4</v>
      </c>
      <c r="EE22" s="18">
        <v>1.1082157339063384E-4</v>
      </c>
      <c r="EF22" s="18">
        <v>1.3216674292078261E-4</v>
      </c>
      <c r="EG22" s="18">
        <v>1.0756445683158264E-6</v>
      </c>
      <c r="EH22" s="18">
        <v>8.5375697882059801E-6</v>
      </c>
    </row>
    <row r="23" spans="1:138" x14ac:dyDescent="0.35">
      <c r="A23" s="18" t="s">
        <v>75</v>
      </c>
      <c r="B23" s="18">
        <v>21</v>
      </c>
      <c r="C23" s="18">
        <v>8.484640095905252E-2</v>
      </c>
      <c r="D23" s="18">
        <v>207.35863817344872</v>
      </c>
      <c r="E23" s="18">
        <v>7.7121214042639927</v>
      </c>
      <c r="F23" s="18">
        <v>13.761240032984118</v>
      </c>
      <c r="G23" s="18">
        <v>12.909998925978243</v>
      </c>
      <c r="H23" s="18">
        <v>-4.1823268007263161E-3</v>
      </c>
      <c r="I23" s="18">
        <v>1.36503839697433</v>
      </c>
      <c r="J23" s="18">
        <v>7.0145597875558185E-2</v>
      </c>
      <c r="K23" s="18">
        <v>1.4155595543201125</v>
      </c>
      <c r="L23" s="18">
        <v>958.5758878579428</v>
      </c>
      <c r="M23" s="18">
        <v>6.9226644619152303E-2</v>
      </c>
      <c r="N23" s="18">
        <v>2.2262820646029168E-3</v>
      </c>
      <c r="O23" s="18">
        <v>2.0246814707481878E-3</v>
      </c>
      <c r="P23" s="18">
        <v>1.4797192766346156E-2</v>
      </c>
      <c r="Q23" s="18">
        <v>5.1928050193608541E-3</v>
      </c>
      <c r="R23" s="18">
        <v>-3.0297420965047909E-3</v>
      </c>
      <c r="S23" s="18">
        <v>0.83090156347108191</v>
      </c>
      <c r="T23" s="18">
        <v>1.9403400425940817E-4</v>
      </c>
      <c r="U23" s="18">
        <v>1.3501043864015251E-3</v>
      </c>
      <c r="V23" s="18">
        <v>2.0763122297640468E-4</v>
      </c>
      <c r="W23" s="18">
        <v>-4.0776458497091914E-7</v>
      </c>
      <c r="X23" s="18">
        <v>0</v>
      </c>
      <c r="Y23" s="18">
        <v>7853222.2843419742</v>
      </c>
      <c r="Z23" s="18"/>
      <c r="AA23" s="18">
        <v>5.5346880176926488E-2</v>
      </c>
      <c r="AB23" s="18">
        <v>2670.3669064727496</v>
      </c>
      <c r="AC23" s="18">
        <v>1.0528580645701173</v>
      </c>
      <c r="AD23" s="18">
        <v>1.3978944761892942</v>
      </c>
      <c r="AE23" s="18">
        <v>1.9599231560320425</v>
      </c>
      <c r="AF23" s="18">
        <v>3.0130405078383198E-2</v>
      </c>
      <c r="AG23" s="18">
        <v>1.6695135276657191</v>
      </c>
      <c r="AH23" s="18">
        <v>5.0127080829209907E-2</v>
      </c>
      <c r="AI23" s="18">
        <v>0.15667819156220028</v>
      </c>
      <c r="AJ23" s="18">
        <v>1242.6811730593315</v>
      </c>
      <c r="AK23" s="18">
        <v>2.0001315493589147E-2</v>
      </c>
      <c r="AL23" s="18">
        <v>8.2346360169626553E-3</v>
      </c>
      <c r="AM23" s="18">
        <v>1.6419072877597721E-3</v>
      </c>
      <c r="AN23" s="18">
        <v>6.1007877773567275E-3</v>
      </c>
      <c r="AO23" s="18">
        <v>5.4166875342404807E-3</v>
      </c>
      <c r="AP23" s="18">
        <v>1.7093324097746838E-2</v>
      </c>
      <c r="AQ23" s="18">
        <v>0.19700277919256468</v>
      </c>
      <c r="AR23" s="18">
        <v>9.7178699839025478E-4</v>
      </c>
      <c r="AS23" s="18">
        <v>9.5223601201571435E-4</v>
      </c>
      <c r="AT23" s="18">
        <v>4.9845005188068508E-4</v>
      </c>
      <c r="AU23" s="18">
        <v>8.0171995717571843E-8</v>
      </c>
      <c r="AV23" s="18">
        <v>0</v>
      </c>
      <c r="AW23" s="18">
        <v>1457330.704274388</v>
      </c>
      <c r="AX23" s="18">
        <v>8.0731722064423719E-3</v>
      </c>
      <c r="AY23" s="18">
        <v>389.51304610890662</v>
      </c>
      <c r="AZ23" s="18">
        <v>0.15357513263700989</v>
      </c>
      <c r="BA23" s="18">
        <v>0.20390386588430517</v>
      </c>
      <c r="BB23" s="18">
        <v>0.28588417449114056</v>
      </c>
      <c r="BC23" s="18">
        <v>4.3949712805864847E-3</v>
      </c>
      <c r="BD23" s="18">
        <v>0.24352357651858009</v>
      </c>
      <c r="BE23" s="18">
        <v>7.3117862189669763E-3</v>
      </c>
      <c r="BF23" s="18">
        <v>2.2853863080125839E-2</v>
      </c>
      <c r="BG23" s="18">
        <v>181.26367874289303</v>
      </c>
      <c r="BH23" s="18">
        <v>2.9174917144190876E-3</v>
      </c>
      <c r="BI23" s="18">
        <v>1.2011451126025139E-3</v>
      </c>
      <c r="BJ23" s="18">
        <v>2.3949679256941029E-4</v>
      </c>
      <c r="BK23" s="18">
        <v>8.8989135727459811E-4</v>
      </c>
      <c r="BL23" s="18">
        <v>7.9864700592826286E-4</v>
      </c>
      <c r="BM23" s="18">
        <v>2.4933175741885987E-3</v>
      </c>
      <c r="BN23" s="18">
        <v>2.8735808711985045E-2</v>
      </c>
      <c r="BO23" s="18">
        <v>1.4174970225795899E-4</v>
      </c>
      <c r="BP23" s="18">
        <v>1.388978977966612E-4</v>
      </c>
      <c r="BQ23" s="18">
        <v>7.270641257970123E-5</v>
      </c>
      <c r="BR23" s="18">
        <v>1.1820715877440828E-8</v>
      </c>
      <c r="BS23" s="18">
        <v>0</v>
      </c>
      <c r="BT23" s="18">
        <v>212573.53078860432</v>
      </c>
      <c r="BU23" s="18">
        <v>7.8502427410348047E-2</v>
      </c>
      <c r="BV23" s="18">
        <v>207.35863817344872</v>
      </c>
      <c r="BW23" s="18">
        <v>7.5921731884117616</v>
      </c>
      <c r="BX23" s="18">
        <v>16.463863742058809</v>
      </c>
      <c r="BY23" s="18">
        <v>15.404863201789682</v>
      </c>
      <c r="BZ23" s="18">
        <v>-4.1011497760324095E-3</v>
      </c>
      <c r="CA23" s="18">
        <v>1.3353091889448823</v>
      </c>
      <c r="CB23" s="18">
        <v>6.558648607485805E-2</v>
      </c>
      <c r="CC23" s="18">
        <v>0.88893455780875341</v>
      </c>
      <c r="CD23" s="18">
        <v>958.5758878579428</v>
      </c>
      <c r="CE23" s="18">
        <v>6.5429124996110533E-2</v>
      </c>
      <c r="CF23" s="18">
        <v>2.4255000332599258E-3</v>
      </c>
      <c r="CG23" s="18">
        <v>2.0631878398595384E-3</v>
      </c>
      <c r="CH23" s="18">
        <v>1.5099478162179179E-2</v>
      </c>
      <c r="CI23" s="18">
        <v>5.6127081878212743E-3</v>
      </c>
      <c r="CJ23" s="18">
        <v>-2.961880796076918E-3</v>
      </c>
      <c r="CK23" s="18">
        <v>0.84993657406662748</v>
      </c>
      <c r="CL23" s="18">
        <v>1.8727210695565244E-4</v>
      </c>
      <c r="CM23" s="18">
        <v>1.3771197152723995E-3</v>
      </c>
      <c r="CN23" s="18">
        <v>2.0511360157099976E-4</v>
      </c>
      <c r="CO23" s="18">
        <v>-4.0979894917412734E-7</v>
      </c>
      <c r="CP23" s="18">
        <v>0</v>
      </c>
      <c r="CQ23" s="18">
        <v>5.1320287893706996E-2</v>
      </c>
      <c r="CR23" s="18">
        <v>2670.3669064727496</v>
      </c>
      <c r="CS23" s="18">
        <v>1.0274832756070338</v>
      </c>
      <c r="CT23" s="18">
        <v>1.6618969125928382</v>
      </c>
      <c r="CU23" s="18">
        <v>2.3025935351811802</v>
      </c>
      <c r="CV23" s="18">
        <v>2.9558845738333714E-2</v>
      </c>
      <c r="CW23" s="18">
        <v>1.6345511081229613</v>
      </c>
      <c r="CX23" s="18">
        <v>4.911573563513643E-2</v>
      </c>
      <c r="CY23" s="18">
        <v>9.7341040374126039E-2</v>
      </c>
      <c r="CZ23" s="18">
        <v>1242.6811730593315</v>
      </c>
      <c r="DA23" s="18">
        <v>1.8225439960178114E-2</v>
      </c>
      <c r="DB23" s="18">
        <v>9.015099575761543E-3</v>
      </c>
      <c r="DC23" s="18">
        <v>1.6772532384582073E-3</v>
      </c>
      <c r="DD23" s="18">
        <v>6.2181221823306007E-3</v>
      </c>
      <c r="DE23" s="18">
        <v>5.8634834946200455E-3</v>
      </c>
      <c r="DF23" s="18">
        <v>1.6760203683525984E-2</v>
      </c>
      <c r="DG23" s="18">
        <v>0.19972109436739696</v>
      </c>
      <c r="DH23" s="18">
        <v>9.3585903090700182E-4</v>
      </c>
      <c r="DI23" s="18">
        <v>9.6684246582528707E-4</v>
      </c>
      <c r="DJ23" s="18">
        <v>4.9184458081104776E-4</v>
      </c>
      <c r="DK23" s="18">
        <v>7.7774253934054925E-8</v>
      </c>
      <c r="DL23" s="18">
        <v>0</v>
      </c>
      <c r="DM23" s="18">
        <v>7.4858333572850721E-3</v>
      </c>
      <c r="DN23" s="18">
        <v>389.51304610890662</v>
      </c>
      <c r="DO23" s="18">
        <v>0.14987383926064884</v>
      </c>
      <c r="DP23" s="18">
        <v>0.24241257902573157</v>
      </c>
      <c r="DQ23" s="18">
        <v>0.3358677864323098</v>
      </c>
      <c r="DR23" s="18">
        <v>4.3116007823096238E-3</v>
      </c>
      <c r="DS23" s="18">
        <v>0.23842378348922988</v>
      </c>
      <c r="DT23" s="18">
        <v>7.1642663608320126E-3</v>
      </c>
      <c r="DU23" s="18">
        <v>1.4198650026568106E-2</v>
      </c>
      <c r="DV23" s="18">
        <v>181.26367874289303</v>
      </c>
      <c r="DW23" s="18">
        <v>2.6584536448367685E-3</v>
      </c>
      <c r="DX23" s="18">
        <v>1.3149874229711302E-3</v>
      </c>
      <c r="DY23" s="18">
        <v>2.4465252936752252E-4</v>
      </c>
      <c r="DZ23" s="18">
        <v>9.0700633925852267E-4</v>
      </c>
      <c r="EA23" s="18">
        <v>8.6452347632873174E-4</v>
      </c>
      <c r="EB23" s="18">
        <v>2.4447269678004985E-3</v>
      </c>
      <c r="EC23" s="18">
        <v>2.9132315731850555E-2</v>
      </c>
      <c r="ED23" s="18">
        <v>1.3650906958647766E-4</v>
      </c>
      <c r="EE23" s="18">
        <v>1.410284680574089E-4</v>
      </c>
      <c r="EF23" s="18">
        <v>7.1742905598288991E-5</v>
      </c>
      <c r="EG23" s="18">
        <v>1.1467188138524762E-8</v>
      </c>
      <c r="EH23" s="18">
        <v>0</v>
      </c>
    </row>
    <row r="24" spans="1:138" x14ac:dyDescent="0.35">
      <c r="A24" s="18" t="s">
        <v>76</v>
      </c>
      <c r="B24" s="18">
        <v>22</v>
      </c>
      <c r="C24" s="18">
        <v>7.625719839038389E-2</v>
      </c>
      <c r="D24" s="18">
        <v>301.58425612052929</v>
      </c>
      <c r="E24" s="18">
        <v>5.0942506096114197</v>
      </c>
      <c r="F24" s="18">
        <v>11.859445961315602</v>
      </c>
      <c r="G24" s="18">
        <v>11.360918301522155</v>
      </c>
      <c r="H24" s="18">
        <v>2.2254054293221179E-2</v>
      </c>
      <c r="I24" s="18">
        <v>1.4628609147533693</v>
      </c>
      <c r="J24" s="18">
        <v>0.1604010781543338</v>
      </c>
      <c r="K24" s="18">
        <v>1.3638459879508498</v>
      </c>
      <c r="L24" s="18">
        <v>1277.4027714154834</v>
      </c>
      <c r="M24" s="18">
        <v>6.3235162460546251E-2</v>
      </c>
      <c r="N24" s="18">
        <v>2.1912588809530581E-3</v>
      </c>
      <c r="O24" s="18">
        <v>3.0632530798242719E-3</v>
      </c>
      <c r="P24" s="18">
        <v>2.8638754114600956E-2</v>
      </c>
      <c r="Q24" s="18">
        <v>1.0155260707345562E-2</v>
      </c>
      <c r="R24" s="18">
        <v>-2.028794631750618E-3</v>
      </c>
      <c r="S24" s="18">
        <v>0.95550703070517695</v>
      </c>
      <c r="T24" s="18">
        <v>1.5943657549511152E-4</v>
      </c>
      <c r="U24" s="18">
        <v>2.6879592314528159E-3</v>
      </c>
      <c r="V24" s="18">
        <v>1.76334123341891E-4</v>
      </c>
      <c r="W24" s="18">
        <v>1.9307052044871738E-6</v>
      </c>
      <c r="X24" s="18">
        <v>2.4481757907955941E-6</v>
      </c>
      <c r="Y24" s="18">
        <v>7680294.9865983967</v>
      </c>
      <c r="Z24" s="18"/>
      <c r="AA24" s="18">
        <v>5.7107897137973908E-2</v>
      </c>
      <c r="AB24" s="18">
        <v>2599.6778830639078</v>
      </c>
      <c r="AC24" s="18">
        <v>0.87013292717882729</v>
      </c>
      <c r="AD24" s="18">
        <v>1.1898042436017413</v>
      </c>
      <c r="AE24" s="18">
        <v>1.2874107432587978</v>
      </c>
      <c r="AF24" s="18">
        <v>0.14974590254091988</v>
      </c>
      <c r="AG24" s="18">
        <v>2.0135227368507502</v>
      </c>
      <c r="AH24" s="18">
        <v>0.10777384608715425</v>
      </c>
      <c r="AI24" s="18">
        <v>0.15453102588553233</v>
      </c>
      <c r="AJ24" s="18">
        <v>1283.4839860146999</v>
      </c>
      <c r="AK24" s="18">
        <v>2.1507623945292972E-2</v>
      </c>
      <c r="AL24" s="18">
        <v>9.3000680426166826E-3</v>
      </c>
      <c r="AM24" s="18">
        <v>2.2656489248793475E-3</v>
      </c>
      <c r="AN24" s="18">
        <v>1.1940932206475408E-2</v>
      </c>
      <c r="AO24" s="18">
        <v>6.6523952999375689E-3</v>
      </c>
      <c r="AP24" s="18">
        <v>1.5091359014463597E-2</v>
      </c>
      <c r="AQ24" s="18">
        <v>0.11952960225903354</v>
      </c>
      <c r="AR24" s="18">
        <v>7.691638927960141E-4</v>
      </c>
      <c r="AS24" s="18">
        <v>1.2209539809876603E-3</v>
      </c>
      <c r="AT24" s="18">
        <v>4.0852093196631201E-4</v>
      </c>
      <c r="AU24" s="18">
        <v>2.3803332396291629E-5</v>
      </c>
      <c r="AV24" s="18">
        <v>1.3552816543404272E-5</v>
      </c>
      <c r="AW24" s="18">
        <v>1537568.0945443618</v>
      </c>
      <c r="AX24" s="18">
        <v>7.4348149367977319E-3</v>
      </c>
      <c r="AY24" s="18">
        <v>338.44923249702373</v>
      </c>
      <c r="AZ24" s="18">
        <v>0.11328165819796805</v>
      </c>
      <c r="BA24" s="18">
        <v>0.15489931875487359</v>
      </c>
      <c r="BB24" s="18">
        <v>0.16760660264987592</v>
      </c>
      <c r="BC24" s="18">
        <v>1.9495255975642944E-2</v>
      </c>
      <c r="BD24" s="18">
        <v>0.2621383323457272</v>
      </c>
      <c r="BE24" s="18">
        <v>1.4030959654301537E-2</v>
      </c>
      <c r="BF24" s="18">
        <v>2.0118225972786959E-2</v>
      </c>
      <c r="BG24" s="18">
        <v>167.09538240058075</v>
      </c>
      <c r="BH24" s="18">
        <v>2.8000541392227828E-3</v>
      </c>
      <c r="BI24" s="18">
        <v>1.2107657305158283E-3</v>
      </c>
      <c r="BJ24" s="18">
        <v>2.9496236619491669E-4</v>
      </c>
      <c r="BK24" s="18">
        <v>1.5545769600568797E-3</v>
      </c>
      <c r="BL24" s="18">
        <v>8.6606809951282333E-4</v>
      </c>
      <c r="BM24" s="18">
        <v>1.964727595313655E-3</v>
      </c>
      <c r="BN24" s="18">
        <v>1.5561428748074603E-2</v>
      </c>
      <c r="BO24" s="18">
        <v>1.0013660956888424E-4</v>
      </c>
      <c r="BP24" s="18">
        <v>1.5895466914248504E-4</v>
      </c>
      <c r="BQ24" s="18">
        <v>5.3184895245565401E-5</v>
      </c>
      <c r="BR24" s="18">
        <v>3.8614104089743476E-6</v>
      </c>
      <c r="BS24" s="18">
        <v>2.1985571599955501E-6</v>
      </c>
      <c r="BT24" s="18">
        <v>200174.31578759089</v>
      </c>
      <c r="BU24" s="18">
        <v>7.0795398837174908E-2</v>
      </c>
      <c r="BV24" s="18">
        <v>301.58425612052929</v>
      </c>
      <c r="BW24" s="18">
        <v>5.0131237806026299</v>
      </c>
      <c r="BX24" s="18">
        <v>14.217963652507951</v>
      </c>
      <c r="BY24" s="18">
        <v>13.515754192505575</v>
      </c>
      <c r="BZ24" s="18">
        <v>2.1891273525238966E-2</v>
      </c>
      <c r="CA24" s="18">
        <v>1.4301011108966672</v>
      </c>
      <c r="CB24" s="18">
        <v>0.15554778920018175</v>
      </c>
      <c r="CC24" s="18">
        <v>0.85698755964993645</v>
      </c>
      <c r="CD24" s="18">
        <v>1277.4027714154834</v>
      </c>
      <c r="CE24" s="18">
        <v>5.9717525588119408E-2</v>
      </c>
      <c r="CF24" s="18">
        <v>2.3884633664098998E-3</v>
      </c>
      <c r="CG24" s="18">
        <v>3.1116648144089432E-3</v>
      </c>
      <c r="CH24" s="18">
        <v>2.9193992941433353E-2</v>
      </c>
      <c r="CI24" s="18">
        <v>1.0966789364424172E-2</v>
      </c>
      <c r="CJ24" s="18">
        <v>-1.9681457552047153E-3</v>
      </c>
      <c r="CK24" s="18">
        <v>0.97601679090571059</v>
      </c>
      <c r="CL24" s="18">
        <v>1.5337740104707313E-4</v>
      </c>
      <c r="CM24" s="18">
        <v>2.7371986821951196E-3</v>
      </c>
      <c r="CN24" s="18">
        <v>1.7382879751918874E-4</v>
      </c>
      <c r="CO24" s="18">
        <v>1.9339227395337788E-6</v>
      </c>
      <c r="CP24" s="18">
        <v>2.5362210919244352E-6</v>
      </c>
      <c r="CQ24" s="18">
        <v>5.2912510178726571E-2</v>
      </c>
      <c r="CR24" s="18">
        <v>2599.6778830639078</v>
      </c>
      <c r="CS24" s="18">
        <v>0.8545307453239519</v>
      </c>
      <c r="CT24" s="18">
        <v>1.4487208621062047</v>
      </c>
      <c r="CU24" s="18">
        <v>1.5151529887538313</v>
      </c>
      <c r="CV24" s="18">
        <v>0.1473593885306837</v>
      </c>
      <c r="CW24" s="18">
        <v>1.9675603116156168</v>
      </c>
      <c r="CX24" s="18">
        <v>0.1074356152004706</v>
      </c>
      <c r="CY24" s="18">
        <v>9.5244342696693976E-2</v>
      </c>
      <c r="CZ24" s="18">
        <v>1283.4839860146999</v>
      </c>
      <c r="DA24" s="18">
        <v>2.0413467347481267E-2</v>
      </c>
      <c r="DB24" s="18">
        <v>1.0106747188914595E-2</v>
      </c>
      <c r="DC24" s="18">
        <v>2.2898247093346754E-3</v>
      </c>
      <c r="DD24" s="18">
        <v>1.2086309697128129E-2</v>
      </c>
      <c r="DE24" s="18">
        <v>7.1636520735861133E-3</v>
      </c>
      <c r="DF24" s="18">
        <v>1.4803813835622568E-2</v>
      </c>
      <c r="DG24" s="18">
        <v>0.11770128047668356</v>
      </c>
      <c r="DH24" s="18">
        <v>7.3452280861596633E-4</v>
      </c>
      <c r="DI24" s="18">
        <v>1.2325463606383737E-3</v>
      </c>
      <c r="DJ24" s="18">
        <v>4.0249081096819546E-4</v>
      </c>
      <c r="DK24" s="18">
        <v>2.3843000832484305E-5</v>
      </c>
      <c r="DL24" s="18">
        <v>1.4030384209724326E-5</v>
      </c>
      <c r="DM24" s="18">
        <v>6.8886220774301704E-3</v>
      </c>
      <c r="DN24" s="18">
        <v>338.44923249702373</v>
      </c>
      <c r="DO24" s="18">
        <v>0.11125042713335705</v>
      </c>
      <c r="DP24" s="18">
        <v>0.1886073913528071</v>
      </c>
      <c r="DQ24" s="18">
        <v>0.19725611757520178</v>
      </c>
      <c r="DR24" s="18">
        <v>1.9184558315609817E-2</v>
      </c>
      <c r="DS24" s="18">
        <v>0.25615453425832763</v>
      </c>
      <c r="DT24" s="18">
        <v>1.3986925743504115E-2</v>
      </c>
      <c r="DU24" s="18">
        <v>1.2399757252766975E-2</v>
      </c>
      <c r="DV24" s="18">
        <v>167.09538240058075</v>
      </c>
      <c r="DW24" s="18">
        <v>2.6576070833111936E-3</v>
      </c>
      <c r="DX24" s="18">
        <v>1.3157864100832941E-3</v>
      </c>
      <c r="DY24" s="18">
        <v>2.9810978524526298E-4</v>
      </c>
      <c r="DZ24" s="18">
        <v>1.5735034972460824E-3</v>
      </c>
      <c r="EA24" s="18">
        <v>9.326280621056969E-4</v>
      </c>
      <c r="EB24" s="18">
        <v>1.9272924016225555E-3</v>
      </c>
      <c r="EC24" s="18">
        <v>1.5323401526307939E-2</v>
      </c>
      <c r="ED24" s="18">
        <v>9.5626724544288765E-5</v>
      </c>
      <c r="EE24" s="18">
        <v>1.6046386842488768E-4</v>
      </c>
      <c r="EF24" s="18">
        <v>5.2399840359738005E-5</v>
      </c>
      <c r="EG24" s="18">
        <v>3.8678454790675585E-6</v>
      </c>
      <c r="EH24" s="18">
        <v>2.276028865512091E-6</v>
      </c>
    </row>
    <row r="25" spans="1:138" x14ac:dyDescent="0.35">
      <c r="A25" s="18" t="s">
        <v>77</v>
      </c>
      <c r="B25" s="18">
        <v>23</v>
      </c>
      <c r="C25" s="18">
        <v>6.9239360086846446E-2</v>
      </c>
      <c r="D25" s="18">
        <v>263.49625941731466</v>
      </c>
      <c r="E25" s="18">
        <v>4.4897647762214712</v>
      </c>
      <c r="F25" s="18">
        <v>15.925683223099114</v>
      </c>
      <c r="G25" s="18">
        <v>14.748148326320942</v>
      </c>
      <c r="H25" s="18">
        <v>0.26226861388913175</v>
      </c>
      <c r="I25" s="18">
        <v>1.3577859580011211</v>
      </c>
      <c r="J25" s="18">
        <v>0.40115589670713209</v>
      </c>
      <c r="K25" s="18">
        <v>1.354035322431387</v>
      </c>
      <c r="L25" s="18">
        <v>1380.6463963963965</v>
      </c>
      <c r="M25" s="18">
        <v>6.113080681967957E-2</v>
      </c>
      <c r="N25" s="18">
        <v>3.6000257418446861E-3</v>
      </c>
      <c r="O25" s="18">
        <v>3.7704820064948506E-3</v>
      </c>
      <c r="P25" s="18">
        <v>7.8502574801865926E-2</v>
      </c>
      <c r="Q25" s="18">
        <v>3.2708359733208681E-2</v>
      </c>
      <c r="R25" s="18">
        <v>-3.1527884471161476E-3</v>
      </c>
      <c r="S25" s="18">
        <v>1.0832954258241627</v>
      </c>
      <c r="T25" s="18">
        <v>1.0158032079895836E-4</v>
      </c>
      <c r="U25" s="18">
        <v>7.3641376604411538E-3</v>
      </c>
      <c r="V25" s="18">
        <v>8.4347439361461257E-4</v>
      </c>
      <c r="W25" s="18">
        <v>9.3760732905538657E-7</v>
      </c>
      <c r="X25" s="18">
        <v>1.9680892288846913E-5</v>
      </c>
      <c r="Y25" s="18">
        <v>8080417.0760109993</v>
      </c>
      <c r="Z25" s="18"/>
      <c r="AA25" s="18">
        <v>5.3915582164382948E-2</v>
      </c>
      <c r="AB25" s="18">
        <v>2953.063329390518</v>
      </c>
      <c r="AC25" s="18">
        <v>0.81262916044238021</v>
      </c>
      <c r="AD25" s="18">
        <v>7.5797710704836696</v>
      </c>
      <c r="AE25" s="18">
        <v>5.2171179909637555</v>
      </c>
      <c r="AF25" s="18">
        <v>1.0413665057990917</v>
      </c>
      <c r="AG25" s="18">
        <v>2.0231438261089951</v>
      </c>
      <c r="AH25" s="18">
        <v>0.24306263610396109</v>
      </c>
      <c r="AI25" s="18">
        <v>0.17654133910595257</v>
      </c>
      <c r="AJ25" s="18">
        <v>1154.1239048959535</v>
      </c>
      <c r="AK25" s="18">
        <v>2.0285198873245071E-2</v>
      </c>
      <c r="AL25" s="18">
        <v>9.494469304879417E-3</v>
      </c>
      <c r="AM25" s="18">
        <v>2.1703066365497312E-3</v>
      </c>
      <c r="AN25" s="18">
        <v>5.9174273128813099E-2</v>
      </c>
      <c r="AO25" s="18">
        <v>2.4182394519753174E-2</v>
      </c>
      <c r="AP25" s="18">
        <v>1.6256164725324446E-2</v>
      </c>
      <c r="AQ25" s="18">
        <v>0.26456596628482182</v>
      </c>
      <c r="AR25" s="18">
        <v>6.1985459074291734E-4</v>
      </c>
      <c r="AS25" s="18">
        <v>4.9484598847418983E-3</v>
      </c>
      <c r="AT25" s="18">
        <v>1.3005392605868384E-3</v>
      </c>
      <c r="AU25" s="18">
        <v>1.1251287948664639E-5</v>
      </c>
      <c r="AV25" s="18">
        <v>5.0461847360896758E-5</v>
      </c>
      <c r="AW25" s="18">
        <v>1711956.5745972509</v>
      </c>
      <c r="AX25" s="18">
        <v>7.1412933126724183E-3</v>
      </c>
      <c r="AY25" s="18">
        <v>391.14279322399688</v>
      </c>
      <c r="AZ25" s="18">
        <v>0.10763536173005335</v>
      </c>
      <c r="BA25" s="18">
        <v>1.0039652042001166</v>
      </c>
      <c r="BB25" s="18">
        <v>0.69102415896576685</v>
      </c>
      <c r="BC25" s="18">
        <v>0.13793236324946595</v>
      </c>
      <c r="BD25" s="18">
        <v>0.26797194606777386</v>
      </c>
      <c r="BE25" s="18">
        <v>3.219443263132226E-2</v>
      </c>
      <c r="BF25" s="18">
        <v>2.3383471600542653E-2</v>
      </c>
      <c r="BG25" s="18">
        <v>152.86744560969498</v>
      </c>
      <c r="BH25" s="18">
        <v>2.6868402277112464E-3</v>
      </c>
      <c r="BI25" s="18">
        <v>1.2575731807473642E-3</v>
      </c>
      <c r="BJ25" s="18">
        <v>2.8746413648631229E-4</v>
      </c>
      <c r="BK25" s="18">
        <v>7.8378239464917503E-3</v>
      </c>
      <c r="BL25" s="18">
        <v>3.2030364012725467E-3</v>
      </c>
      <c r="BM25" s="18">
        <v>2.1531816180471609E-3</v>
      </c>
      <c r="BN25" s="18">
        <v>3.5042618292242596E-2</v>
      </c>
      <c r="BO25" s="18">
        <v>8.2101746211430435E-5</v>
      </c>
      <c r="BP25" s="18">
        <v>6.5543952349790015E-4</v>
      </c>
      <c r="BQ25" s="18">
        <v>1.7226063322807144E-4</v>
      </c>
      <c r="BR25" s="18">
        <v>1.8752146581107731E-6</v>
      </c>
      <c r="BS25" s="18">
        <v>6.6838349626785046E-6</v>
      </c>
      <c r="BT25" s="18">
        <v>226754.18769442951</v>
      </c>
      <c r="BU25" s="18">
        <v>6.4253699641362447E-2</v>
      </c>
      <c r="BV25" s="18">
        <v>263.49625941731466</v>
      </c>
      <c r="BW25" s="18">
        <v>4.4186141287055385</v>
      </c>
      <c r="BX25" s="18">
        <v>19.082954760305647</v>
      </c>
      <c r="BY25" s="18">
        <v>17.537396847994081</v>
      </c>
      <c r="BZ25" s="18">
        <v>0.25781126109716446</v>
      </c>
      <c r="CA25" s="18">
        <v>1.327591959168483</v>
      </c>
      <c r="CB25" s="18">
        <v>0.39010428680245463</v>
      </c>
      <c r="CC25" s="18">
        <v>0.85071483971964457</v>
      </c>
      <c r="CD25" s="18">
        <v>1380.6463963963965</v>
      </c>
      <c r="CE25" s="18">
        <v>5.7676825232655632E-2</v>
      </c>
      <c r="CF25" s="18">
        <v>3.9458709440979185E-3</v>
      </c>
      <c r="CG25" s="18">
        <v>3.8333366633510981E-3</v>
      </c>
      <c r="CH25" s="18">
        <v>7.9994776115568073E-2</v>
      </c>
      <c r="CI25" s="18">
        <v>3.5310284552338811E-2</v>
      </c>
      <c r="CJ25" s="18">
        <v>-3.0766827097689713E-3</v>
      </c>
      <c r="CK25" s="18">
        <v>1.1069560317888096</v>
      </c>
      <c r="CL25" s="18">
        <v>9.7822017655009615E-5</v>
      </c>
      <c r="CM25" s="18">
        <v>7.4974463064978797E-3</v>
      </c>
      <c r="CN25" s="18">
        <v>8.3083431007392912E-4</v>
      </c>
      <c r="CO25" s="18">
        <v>9.3667703420646405E-7</v>
      </c>
      <c r="CP25" s="18">
        <v>2.0272836550835089E-5</v>
      </c>
      <c r="CQ25" s="18">
        <v>5.0233702119397067E-2</v>
      </c>
      <c r="CR25" s="18">
        <v>2953.063329390518</v>
      </c>
      <c r="CS25" s="18">
        <v>0.7983897422030789</v>
      </c>
      <c r="CT25" s="18">
        <v>9.1050494568591454</v>
      </c>
      <c r="CU25" s="18">
        <v>5.9172961085106763</v>
      </c>
      <c r="CV25" s="18">
        <v>1.0239757336518291</v>
      </c>
      <c r="CW25" s="18">
        <v>1.9786077140185363</v>
      </c>
      <c r="CX25" s="18">
        <v>0.28117565959237223</v>
      </c>
      <c r="CY25" s="18">
        <v>0.10931782826858369</v>
      </c>
      <c r="CZ25" s="18">
        <v>1154.1239048959535</v>
      </c>
      <c r="DA25" s="18">
        <v>1.8893317980902071E-2</v>
      </c>
      <c r="DB25" s="18">
        <v>1.0365913267934115E-2</v>
      </c>
      <c r="DC25" s="18">
        <v>2.2048000387731928E-3</v>
      </c>
      <c r="DD25" s="18">
        <v>5.9939793480911295E-2</v>
      </c>
      <c r="DE25" s="18">
        <v>2.5981029844829799E-2</v>
      </c>
      <c r="DF25" s="18">
        <v>1.5958889854352568E-2</v>
      </c>
      <c r="DG25" s="18">
        <v>0.26729832448112684</v>
      </c>
      <c r="DH25" s="18">
        <v>5.9414670036675768E-4</v>
      </c>
      <c r="DI25" s="18">
        <v>4.9879509378423347E-3</v>
      </c>
      <c r="DJ25" s="18">
        <v>1.2764786964711932E-3</v>
      </c>
      <c r="DK25" s="18">
        <v>1.124012441047757E-5</v>
      </c>
      <c r="DL25" s="18">
        <v>5.1843058751372438E-5</v>
      </c>
      <c r="DM25" s="18">
        <v>6.6536163872308283E-3</v>
      </c>
      <c r="DN25" s="18">
        <v>391.14279322399688</v>
      </c>
      <c r="DO25" s="18">
        <v>0.10574930470967968</v>
      </c>
      <c r="DP25" s="18">
        <v>1.2059932618287441</v>
      </c>
      <c r="DQ25" s="18">
        <v>0.78376501620574568</v>
      </c>
      <c r="DR25" s="18">
        <v>0.13562889920712648</v>
      </c>
      <c r="DS25" s="18">
        <v>0.26207299391560501</v>
      </c>
      <c r="DT25" s="18">
        <v>3.7242625914920315E-2</v>
      </c>
      <c r="DU25" s="18">
        <v>1.4479500074581883E-2</v>
      </c>
      <c r="DV25" s="18">
        <v>152.86744560969498</v>
      </c>
      <c r="DW25" s="18">
        <v>2.5024810998023595E-3</v>
      </c>
      <c r="DX25" s="18">
        <v>1.3729987533908584E-3</v>
      </c>
      <c r="DY25" s="18">
        <v>2.920328992213357E-4</v>
      </c>
      <c r="DZ25" s="18">
        <v>7.9392195941263375E-3</v>
      </c>
      <c r="EA25" s="18">
        <v>3.4412714699349665E-3</v>
      </c>
      <c r="EB25" s="18">
        <v>2.1138065994927022E-3</v>
      </c>
      <c r="EC25" s="18">
        <v>3.5404527976452382E-2</v>
      </c>
      <c r="ED25" s="18">
        <v>7.8696652947919982E-5</v>
      </c>
      <c r="EE25" s="18">
        <v>6.6067024126251032E-4</v>
      </c>
      <c r="EF25" s="18">
        <v>1.690737336580304E-4</v>
      </c>
      <c r="EG25" s="18">
        <v>1.8733540684129283E-6</v>
      </c>
      <c r="EH25" s="18">
        <v>6.8667808805416879E-6</v>
      </c>
    </row>
    <row r="26" spans="1:138" s="3" customFormat="1" ht="12.75" customHeight="1" x14ac:dyDescent="0.35">
      <c r="A26" s="8" t="s">
        <v>27</v>
      </c>
      <c r="B26" s="8">
        <v>1</v>
      </c>
      <c r="C26" s="8">
        <v>8.3956446231436749E-2</v>
      </c>
      <c r="D26" s="8">
        <v>769.68632114323452</v>
      </c>
      <c r="E26" s="8">
        <v>11.764760648691299</v>
      </c>
      <c r="F26" s="8">
        <v>14.040550672248598</v>
      </c>
      <c r="G26" s="8">
        <v>13.378673961698574</v>
      </c>
      <c r="H26" s="8">
        <v>0.26885930300096172</v>
      </c>
      <c r="I26" s="8">
        <v>1.4798751201141311</v>
      </c>
      <c r="J26" s="8">
        <v>2.5333705474574799</v>
      </c>
      <c r="K26" s="8">
        <v>1.4508694638924493</v>
      </c>
      <c r="L26" s="8">
        <v>7782.8677665995974</v>
      </c>
      <c r="M26" s="8">
        <v>0.17480925112709211</v>
      </c>
      <c r="N26" s="8">
        <v>1.0875136141877809E-2</v>
      </c>
      <c r="O26" s="8">
        <v>6.9678449417927323E-3</v>
      </c>
      <c r="P26" s="8">
        <v>0.49277364909158011</v>
      </c>
      <c r="Q26" s="8">
        <v>0.43871449327705997</v>
      </c>
      <c r="R26" s="8">
        <v>1.1266276657666381E-3</v>
      </c>
      <c r="S26" s="8">
        <v>1.0737327302076933</v>
      </c>
      <c r="T26" s="8">
        <v>9.3535332828444335E-5</v>
      </c>
      <c r="U26" s="8">
        <v>2.0830639938421609E-2</v>
      </c>
      <c r="V26" s="8">
        <v>1.2221979788188877E-3</v>
      </c>
      <c r="W26" s="8">
        <v>4.7263177475036713E-6</v>
      </c>
      <c r="X26" s="8">
        <v>1.8732428667522151E-4</v>
      </c>
      <c r="Y26" s="8">
        <v>6789998.4990966422</v>
      </c>
      <c r="Z26" s="8"/>
      <c r="AA26" s="8">
        <v>6.3962399919134855E-2</v>
      </c>
      <c r="AB26" s="8">
        <v>2822.0951086023251</v>
      </c>
      <c r="AC26" s="8">
        <v>9.7692098429502909</v>
      </c>
      <c r="AD26" s="8">
        <v>3.154217765626198</v>
      </c>
      <c r="AE26" s="8">
        <v>1.9726145837246203</v>
      </c>
      <c r="AF26" s="8">
        <v>2.4617047877172298</v>
      </c>
      <c r="AG26" s="8">
        <v>2.6501021929273532</v>
      </c>
      <c r="AH26" s="8">
        <v>3.2279307385317662</v>
      </c>
      <c r="AI26" s="8">
        <v>0.1785873075821382</v>
      </c>
      <c r="AJ26" s="8">
        <v>7406.6268233415331</v>
      </c>
      <c r="AK26" s="8">
        <v>0.11161212290414596</v>
      </c>
      <c r="AL26" s="8">
        <v>1.8267629104460271E-2</v>
      </c>
      <c r="AM26" s="8">
        <v>6.4757103646635164E-3</v>
      </c>
      <c r="AN26" s="8">
        <v>0.49902581069222796</v>
      </c>
      <c r="AO26" s="8">
        <v>0.50818166575264334</v>
      </c>
      <c r="AP26" s="8">
        <v>1.9770776953578765E-2</v>
      </c>
      <c r="AQ26" s="8">
        <v>0.28593975241325198</v>
      </c>
      <c r="AR26" s="8">
        <v>6.3439577794562529E-4</v>
      </c>
      <c r="AS26" s="8">
        <v>1.9541860926425923E-2</v>
      </c>
      <c r="AT26" s="8">
        <v>1.6020485109067575E-3</v>
      </c>
      <c r="AU26" s="8">
        <v>2.6132367022397845E-5</v>
      </c>
      <c r="AV26" s="8">
        <v>2.9584117718518208E-4</v>
      </c>
      <c r="AW26" s="8">
        <v>1803427.2145303446</v>
      </c>
      <c r="AX26" s="8">
        <v>7.5909403038089251E-3</v>
      </c>
      <c r="AY26" s="8">
        <v>334.92107125678297</v>
      </c>
      <c r="AZ26" s="8">
        <v>1.159391905666026</v>
      </c>
      <c r="BA26" s="8">
        <v>0.37433677901943702</v>
      </c>
      <c r="BB26" s="8">
        <v>0.23410628066500824</v>
      </c>
      <c r="BC26" s="8">
        <v>0.29215060899508016</v>
      </c>
      <c r="BD26" s="8">
        <v>0.31450926749054908</v>
      </c>
      <c r="BE26" s="8">
        <v>0.38308489944096391</v>
      </c>
      <c r="BF26" s="8">
        <v>2.1194414102470568E-2</v>
      </c>
      <c r="BG26" s="8">
        <v>879.0048863028336</v>
      </c>
      <c r="BH26" s="8">
        <v>1.3245922029471849E-2</v>
      </c>
      <c r="BI26" s="8">
        <v>2.1679687159861655E-3</v>
      </c>
      <c r="BJ26" s="8">
        <v>7.6852542845584897E-4</v>
      </c>
      <c r="BK26" s="8">
        <v>5.9644992573564003E-2</v>
      </c>
      <c r="BL26" s="8">
        <v>6.0310067994563656E-2</v>
      </c>
      <c r="BM26" s="8">
        <v>2.3463595456749025E-3</v>
      </c>
      <c r="BN26" s="8">
        <v>3.3934805351253906E-2</v>
      </c>
      <c r="BO26" s="8">
        <v>7.5824798344156053E-5</v>
      </c>
      <c r="BP26" s="8">
        <v>2.3191922114457427E-3</v>
      </c>
      <c r="BQ26" s="8">
        <v>1.9012817882809152E-4</v>
      </c>
      <c r="BR26" s="8">
        <v>3.2413212078109008E-6</v>
      </c>
      <c r="BS26" s="8">
        <v>3.5109888282185192E-5</v>
      </c>
      <c r="BT26" s="8">
        <v>214027.43400922444</v>
      </c>
      <c r="BU26" s="8">
        <v>7.85948372557769E-2</v>
      </c>
      <c r="BV26" s="8">
        <v>769.68632114323452</v>
      </c>
      <c r="BW26" s="8">
        <v>11.566947781129789</v>
      </c>
      <c r="BX26" s="8">
        <v>16.897257700231439</v>
      </c>
      <c r="BY26" s="8">
        <v>15.851875422370499</v>
      </c>
      <c r="BZ26" s="8">
        <v>0.26438932023202716</v>
      </c>
      <c r="CA26" s="8">
        <v>1.4457373871666905</v>
      </c>
      <c r="CB26" s="8">
        <v>2.6088433894136758</v>
      </c>
      <c r="CC26" s="8">
        <v>0.91211678375381922</v>
      </c>
      <c r="CD26" s="8">
        <v>7782.8677665995974</v>
      </c>
      <c r="CE26" s="8">
        <v>0.16629307201099391</v>
      </c>
      <c r="CF26" s="8">
        <v>1.1869489664067302E-2</v>
      </c>
      <c r="CG26" s="8">
        <v>7.0715350371362631E-3</v>
      </c>
      <c r="CH26" s="8">
        <v>0.50164526793991515</v>
      </c>
      <c r="CI26" s="8">
        <v>0.47369961526381621</v>
      </c>
      <c r="CJ26" s="8">
        <v>1.1114878506991439E-3</v>
      </c>
      <c r="CK26" s="8">
        <v>1.0940887009073965</v>
      </c>
      <c r="CL26" s="8">
        <v>8.8934984364363946E-5</v>
      </c>
      <c r="CM26" s="8">
        <v>2.1125746279979856E-2</v>
      </c>
      <c r="CN26" s="8">
        <v>1.2008259656416144E-3</v>
      </c>
      <c r="CO26" s="8">
        <v>4.7644256710238466E-6</v>
      </c>
      <c r="CP26" s="8">
        <v>1.9225592830376142E-4</v>
      </c>
      <c r="CQ26" s="8">
        <v>6.0638125666037469E-2</v>
      </c>
      <c r="CR26" s="8">
        <v>2822.0951086023251</v>
      </c>
      <c r="CS26" s="8">
        <v>9.574510872822092</v>
      </c>
      <c r="CT26" s="8">
        <v>3.6249277718633421</v>
      </c>
      <c r="CU26" s="8">
        <v>2.4226279896050285</v>
      </c>
      <c r="CV26" s="8">
        <v>2.4239721374515137</v>
      </c>
      <c r="CW26" s="8">
        <v>2.5866539746282489</v>
      </c>
      <c r="CX26" s="8">
        <v>3.5987079266461444</v>
      </c>
      <c r="CY26" s="8">
        <v>0.10929646148622767</v>
      </c>
      <c r="CZ26" s="8">
        <v>7406.6268233415331</v>
      </c>
      <c r="DA26" s="8">
        <v>0.10653434271285968</v>
      </c>
      <c r="DB26" s="8">
        <v>1.9867196863916962E-2</v>
      </c>
      <c r="DC26" s="8">
        <v>6.4958240174311397E-3</v>
      </c>
      <c r="DD26" s="8">
        <v>0.50625338855676838</v>
      </c>
      <c r="DE26" s="8">
        <v>0.5479026887717181</v>
      </c>
      <c r="DF26" s="8">
        <v>1.9340524573378953E-2</v>
      </c>
      <c r="DG26" s="8">
        <v>0.27975790979053533</v>
      </c>
      <c r="DH26" s="8">
        <v>6.0399558029414051E-4</v>
      </c>
      <c r="DI26" s="8">
        <v>1.9623491904304464E-2</v>
      </c>
      <c r="DJ26" s="8">
        <v>1.5688568123209861E-3</v>
      </c>
      <c r="DK26" s="8">
        <v>2.6356500285604423E-5</v>
      </c>
      <c r="DL26" s="8">
        <v>3.0207439044749822E-4</v>
      </c>
      <c r="DM26" s="8">
        <v>7.1964215327707205E-3</v>
      </c>
      <c r="DN26" s="8">
        <v>334.92107125678297</v>
      </c>
      <c r="DO26" s="8">
        <v>1.1362853890042879</v>
      </c>
      <c r="DP26" s="8">
        <v>0.43019977919249269</v>
      </c>
      <c r="DQ26" s="8">
        <v>0.28751304626902968</v>
      </c>
      <c r="DR26" s="8">
        <v>0.28767256727004065</v>
      </c>
      <c r="DS26" s="8">
        <v>0.30697934931830345</v>
      </c>
      <c r="DT26" s="8">
        <v>0.42708805605404748</v>
      </c>
      <c r="DU26" s="8">
        <v>1.297110357973459E-2</v>
      </c>
      <c r="DV26" s="8">
        <v>879.0048863028336</v>
      </c>
      <c r="DW26" s="8">
        <v>1.2643300389935986E-2</v>
      </c>
      <c r="DX26" s="8">
        <v>2.3578024837823093E-3</v>
      </c>
      <c r="DY26" s="8">
        <v>7.7091247987423855E-4</v>
      </c>
      <c r="DZ26" s="8">
        <v>6.0508853357553072E-2</v>
      </c>
      <c r="EA26" s="8">
        <v>6.5024086150937035E-2</v>
      </c>
      <c r="EB26" s="8">
        <v>2.295297982353364E-3</v>
      </c>
      <c r="EC26" s="8">
        <v>3.3201155607405795E-2</v>
      </c>
      <c r="ED26" s="8">
        <v>7.2191279747908568E-5</v>
      </c>
      <c r="EE26" s="8">
        <v>2.3288800261744109E-3</v>
      </c>
      <c r="EF26" s="8">
        <v>1.8618904891950228E-4</v>
      </c>
      <c r="EG26" s="8">
        <v>3.2691215176253418E-6</v>
      </c>
      <c r="EH26" s="8">
        <v>3.5849634599317941E-5</v>
      </c>
    </row>
    <row r="27" spans="1:138" ht="17.25" customHeight="1" x14ac:dyDescent="0.35">
      <c r="A27" s="8" t="s">
        <v>28</v>
      </c>
      <c r="B27" s="8">
        <v>2</v>
      </c>
      <c r="C27" s="8">
        <v>6.6031081432494587E-2</v>
      </c>
      <c r="D27" s="8">
        <v>672.54657771188783</v>
      </c>
      <c r="E27" s="8">
        <v>3.8953361192653402</v>
      </c>
      <c r="F27" s="8">
        <v>5.2530878076215952</v>
      </c>
      <c r="G27" s="8">
        <v>5.3493962314293695</v>
      </c>
      <c r="H27" s="8">
        <v>2.6464737365619679E-2</v>
      </c>
      <c r="I27" s="8">
        <v>0.93639472893224929</v>
      </c>
      <c r="J27" s="8">
        <v>0.51170645953870886</v>
      </c>
      <c r="K27" s="8">
        <v>1.3951557769657132</v>
      </c>
      <c r="L27" s="8">
        <v>974.79094302658041</v>
      </c>
      <c r="M27" s="8">
        <v>4.2844670580831086E-2</v>
      </c>
      <c r="N27" s="8">
        <v>4.6220182403371385E-3</v>
      </c>
      <c r="O27" s="8">
        <v>2.7182017105733514E-3</v>
      </c>
      <c r="P27" s="8">
        <v>5.5542091201449088E-2</v>
      </c>
      <c r="Q27" s="8">
        <v>0.16518214225016797</v>
      </c>
      <c r="R27" s="8">
        <v>-7.7787325040109916E-4</v>
      </c>
      <c r="S27" s="8">
        <v>0.87146802231857912</v>
      </c>
      <c r="T27" s="8">
        <v>5.690478346673536E-6</v>
      </c>
      <c r="U27" s="8">
        <v>5.6514931640763676E-3</v>
      </c>
      <c r="V27" s="8">
        <v>1.2020096534695523E-4</v>
      </c>
      <c r="W27" s="8">
        <v>4.1558852880100817E-6</v>
      </c>
      <c r="X27" s="8">
        <v>2.2312863150832211E-5</v>
      </c>
      <c r="Y27" s="8">
        <v>6890496.812655651</v>
      </c>
      <c r="Z27" s="8"/>
      <c r="AA27" s="8">
        <v>5.4404731591347823E-2</v>
      </c>
      <c r="AB27" s="8">
        <v>3563.0767719560399</v>
      </c>
      <c r="AC27" s="8">
        <v>1.0127952915904159</v>
      </c>
      <c r="AD27" s="8">
        <v>1.0624105906234464</v>
      </c>
      <c r="AE27" s="8">
        <v>1.1047064395557433</v>
      </c>
      <c r="AF27" s="8">
        <v>6.3987113750399532E-2</v>
      </c>
      <c r="AG27" s="8">
        <v>2.361474255158226</v>
      </c>
      <c r="AH27" s="8">
        <v>0.30209087772975751</v>
      </c>
      <c r="AI27" s="8">
        <v>0.22502489412474361</v>
      </c>
      <c r="AJ27" s="8">
        <v>1435.3872825997701</v>
      </c>
      <c r="AK27" s="8">
        <v>2.6343065301909288E-2</v>
      </c>
      <c r="AL27" s="8">
        <v>1.2151185814651149E-2</v>
      </c>
      <c r="AM27" s="8">
        <v>2.4075612943255803E-3</v>
      </c>
      <c r="AN27" s="8">
        <v>2.4991919075940422E-2</v>
      </c>
      <c r="AO27" s="8">
        <v>0.14264971977866026</v>
      </c>
      <c r="AP27" s="8">
        <v>1.5439828128855958E-2</v>
      </c>
      <c r="AQ27" s="8">
        <v>0.15024376693750194</v>
      </c>
      <c r="AR27" s="8">
        <v>4.222902991077205E-4</v>
      </c>
      <c r="AS27" s="8">
        <v>2.6213038757216607E-3</v>
      </c>
      <c r="AT27" s="8">
        <v>4.4999126310382964E-4</v>
      </c>
      <c r="AU27" s="8">
        <v>3.006807752589996E-5</v>
      </c>
      <c r="AV27" s="8">
        <v>6.4412663165845839E-5</v>
      </c>
      <c r="AW27" s="8">
        <v>2196041.9974226491</v>
      </c>
      <c r="AX27" s="8">
        <v>6.4566537571571284E-3</v>
      </c>
      <c r="AY27" s="8">
        <v>422.85941596939909</v>
      </c>
      <c r="AZ27" s="8">
        <v>0.1201966875564601</v>
      </c>
      <c r="BA27" s="8">
        <v>0.12608494024228048</v>
      </c>
      <c r="BB27" s="8">
        <v>0.13110453401533928</v>
      </c>
      <c r="BC27" s="8">
        <v>7.6479228983211689E-3</v>
      </c>
      <c r="BD27" s="8">
        <v>0.2802554332318774</v>
      </c>
      <c r="BE27" s="8">
        <v>3.585159127973582E-2</v>
      </c>
      <c r="BF27" s="8">
        <v>2.6705541698425948E-2</v>
      </c>
      <c r="BG27" s="8">
        <v>170.34912993941242</v>
      </c>
      <c r="BH27" s="8">
        <v>3.1263466720908863E-3</v>
      </c>
      <c r="BI27" s="8">
        <v>1.4420804450133318E-3</v>
      </c>
      <c r="BJ27" s="8">
        <v>2.8572495850830517E-4</v>
      </c>
      <c r="BK27" s="8">
        <v>2.9871056681733976E-3</v>
      </c>
      <c r="BL27" s="8">
        <v>1.6929407097980693E-2</v>
      </c>
      <c r="BM27" s="8">
        <v>1.8323704828991773E-3</v>
      </c>
      <c r="BN27" s="8">
        <v>1.7830654685937936E-2</v>
      </c>
      <c r="BO27" s="8">
        <v>5.0473344693792588E-5</v>
      </c>
      <c r="BP27" s="8">
        <v>3.1109153602589267E-4</v>
      </c>
      <c r="BQ27" s="8">
        <v>5.3404137739910947E-5</v>
      </c>
      <c r="BR27" s="8">
        <v>4.4822843533764E-6</v>
      </c>
      <c r="BS27" s="8">
        <v>7.6443767200644654E-6</v>
      </c>
      <c r="BT27" s="8">
        <v>260622.23631645931</v>
      </c>
      <c r="BU27" s="8">
        <v>6.1753687780487843E-2</v>
      </c>
      <c r="BV27" s="8">
        <v>672.54657771188783</v>
      </c>
      <c r="BW27" s="8">
        <v>3.8318420038274614</v>
      </c>
      <c r="BX27" s="8">
        <v>6.3244647725646042</v>
      </c>
      <c r="BY27" s="8">
        <v>6.3387772934619058</v>
      </c>
      <c r="BZ27" s="8">
        <v>2.5943203103151947E-2</v>
      </c>
      <c r="CA27" s="8">
        <v>0.91529706167574387</v>
      </c>
      <c r="CB27" s="8">
        <v>0.51633454866918338</v>
      </c>
      <c r="CC27" s="8">
        <v>0.87711671032262273</v>
      </c>
      <c r="CD27" s="8">
        <v>974.79094302658041</v>
      </c>
      <c r="CE27" s="8">
        <v>4.0853720465318252E-2</v>
      </c>
      <c r="CF27" s="8">
        <v>5.0939926261771391E-3</v>
      </c>
      <c r="CG27" s="8">
        <v>2.7651646327317126E-3</v>
      </c>
      <c r="CH27" s="8">
        <v>5.6592539825700929E-2</v>
      </c>
      <c r="CI27" s="8">
        <v>0.17849398137445383</v>
      </c>
      <c r="CJ27" s="8">
        <v>-7.6810804045453782E-4</v>
      </c>
      <c r="CK27" s="8">
        <v>0.88862264921703127</v>
      </c>
      <c r="CL27" s="8">
        <v>5.7189743282156214E-6</v>
      </c>
      <c r="CM27" s="8">
        <v>5.7438181505499817E-3</v>
      </c>
      <c r="CN27" s="8">
        <v>1.1882072538926161E-4</v>
      </c>
      <c r="CO27" s="8">
        <v>4.1921221129958556E-6</v>
      </c>
      <c r="CP27" s="8">
        <v>2.3032776678741746E-5</v>
      </c>
      <c r="CQ27" s="8">
        <v>5.0935403476197863E-2</v>
      </c>
      <c r="CR27" s="8">
        <v>3563.0767719560399</v>
      </c>
      <c r="CS27" s="8">
        <v>0.98714460262422399</v>
      </c>
      <c r="CT27" s="8">
        <v>1.2767355580564219</v>
      </c>
      <c r="CU27" s="8">
        <v>1.3404620932207592</v>
      </c>
      <c r="CV27" s="8">
        <v>6.2775376581670123E-2</v>
      </c>
      <c r="CW27" s="8">
        <v>2.3077616922549433</v>
      </c>
      <c r="CX27" s="8">
        <v>0.37463761439773502</v>
      </c>
      <c r="CY27" s="8">
        <v>0.14006883528713171</v>
      </c>
      <c r="CZ27" s="8">
        <v>1435.3872825997701</v>
      </c>
      <c r="DA27" s="8">
        <v>2.5576512033248008E-2</v>
      </c>
      <c r="DB27" s="8">
        <v>1.3294989155699889E-2</v>
      </c>
      <c r="DC27" s="8">
        <v>2.450299572075374E-3</v>
      </c>
      <c r="DD27" s="8">
        <v>2.5340807523741262E-2</v>
      </c>
      <c r="DE27" s="8">
        <v>0.15419174410917724</v>
      </c>
      <c r="DF27" s="8">
        <v>1.5115533335793789E-2</v>
      </c>
      <c r="DG27" s="8">
        <v>0.15655189783228443</v>
      </c>
      <c r="DH27" s="8">
        <v>4.0602881124779459E-4</v>
      </c>
      <c r="DI27" s="8">
        <v>2.6512957897566088E-3</v>
      </c>
      <c r="DJ27" s="8">
        <v>4.4438082009873428E-4</v>
      </c>
      <c r="DK27" s="8">
        <v>3.0243894275462738E-5</v>
      </c>
      <c r="DL27" s="8">
        <v>6.6407747940247066E-5</v>
      </c>
      <c r="DM27" s="8">
        <v>6.0449202598255054E-3</v>
      </c>
      <c r="DN27" s="8">
        <v>422.85941596939909</v>
      </c>
      <c r="DO27" s="8">
        <v>0.11715251083794889</v>
      </c>
      <c r="DP27" s="8">
        <v>0.15152063426652551</v>
      </c>
      <c r="DQ27" s="8">
        <v>0.1590835825738536</v>
      </c>
      <c r="DR27" s="8">
        <v>7.5030926052152445E-3</v>
      </c>
      <c r="DS27" s="8">
        <v>0.27388092478505743</v>
      </c>
      <c r="DT27" s="8">
        <v>4.4461304923673339E-2</v>
      </c>
      <c r="DU27" s="8">
        <v>1.6623112460334388E-2</v>
      </c>
      <c r="DV27" s="8">
        <v>170.34912993941242</v>
      </c>
      <c r="DW27" s="8">
        <v>3.0353735361633113E-3</v>
      </c>
      <c r="DX27" s="8">
        <v>1.5778249275870812E-3</v>
      </c>
      <c r="DY27" s="8">
        <v>2.9079705892193013E-4</v>
      </c>
      <c r="DZ27" s="8">
        <v>3.0288058136011806E-3</v>
      </c>
      <c r="EA27" s="8">
        <v>1.8299193375369168E-2</v>
      </c>
      <c r="EB27" s="8">
        <v>1.793883771673782E-3</v>
      </c>
      <c r="EC27" s="8">
        <v>1.8579292090279323E-2</v>
      </c>
      <c r="ED27" s="8">
        <v>4.852972514173985E-5</v>
      </c>
      <c r="EE27" s="8">
        <v>3.1465092137297301E-4</v>
      </c>
      <c r="EF27" s="8">
        <v>5.2738300654632025E-5</v>
      </c>
      <c r="EG27" s="8">
        <v>4.5084935669500955E-6</v>
      </c>
      <c r="EH27" s="8">
        <v>7.8811497217445861E-6</v>
      </c>
    </row>
    <row r="28" spans="1:138" x14ac:dyDescent="0.35">
      <c r="A28" s="9" t="s">
        <v>29</v>
      </c>
      <c r="B28" s="9">
        <v>10</v>
      </c>
      <c r="C28" s="9">
        <v>8.4649897369282009E-2</v>
      </c>
      <c r="D28" s="9">
        <v>255.5953703703691</v>
      </c>
      <c r="E28" s="9">
        <v>4.9787537263737551</v>
      </c>
      <c r="F28" s="9">
        <v>5.9499635673201148</v>
      </c>
      <c r="G28" s="9">
        <v>5.9300821184318515</v>
      </c>
      <c r="H28" s="9">
        <v>0.12611205578409154</v>
      </c>
      <c r="I28" s="9">
        <v>1.1956897460307332</v>
      </c>
      <c r="J28" s="9">
        <v>0.30378544138812441</v>
      </c>
      <c r="K28" s="9">
        <v>1.4445595990655535</v>
      </c>
      <c r="L28" s="9">
        <v>846.55742063492096</v>
      </c>
      <c r="M28" s="9">
        <v>9.0007960179615307E-2</v>
      </c>
      <c r="N28" s="9">
        <v>9.2880663310928417E-3</v>
      </c>
      <c r="O28" s="9">
        <v>6.0840540529640257E-3</v>
      </c>
      <c r="P28" s="9">
        <v>1.1862056760703706E-2</v>
      </c>
      <c r="Q28" s="9">
        <v>7.8891347528007808E-3</v>
      </c>
      <c r="R28" s="9">
        <v>-6.1669444984424171E-4</v>
      </c>
      <c r="S28" s="9">
        <v>1.0782650855450919</v>
      </c>
      <c r="T28" s="9">
        <v>1.8154079529392417E-4</v>
      </c>
      <c r="U28" s="9">
        <v>8.1709147589867897E-3</v>
      </c>
      <c r="V28" s="9">
        <v>1.2569401376632164E-4</v>
      </c>
      <c r="W28" s="9">
        <v>2.2658594979932758E-6</v>
      </c>
      <c r="X28" s="9">
        <v>5.5812558316884309E-6</v>
      </c>
      <c r="Y28" s="9">
        <v>7094668.0385803664</v>
      </c>
      <c r="Z28" s="9"/>
      <c r="AA28" s="9">
        <v>5.7633318872696161E-2</v>
      </c>
      <c r="AB28" s="9">
        <v>2755.8048866671506</v>
      </c>
      <c r="AC28" s="9">
        <v>1.5376550135385199</v>
      </c>
      <c r="AD28" s="9">
        <v>1.6196921217157116</v>
      </c>
      <c r="AE28" s="9">
        <v>1.7340222156152725</v>
      </c>
      <c r="AF28" s="9">
        <v>2.1309283604463474</v>
      </c>
      <c r="AG28" s="9">
        <v>2.1380732766783179</v>
      </c>
      <c r="AH28" s="9">
        <v>0.20494453926136913</v>
      </c>
      <c r="AI28" s="9">
        <v>0.20131554461543946</v>
      </c>
      <c r="AJ28" s="9">
        <v>1124.8338733317269</v>
      </c>
      <c r="AK28" s="9">
        <v>3.5086913422634633E-2</v>
      </c>
      <c r="AL28" s="9">
        <v>1.4820530511246297E-2</v>
      </c>
      <c r="AM28" s="9">
        <v>3.5699354316527585E-3</v>
      </c>
      <c r="AN28" s="9">
        <v>3.5227057879753429E-2</v>
      </c>
      <c r="AO28" s="9">
        <v>1.0602357983452526E-2</v>
      </c>
      <c r="AP28" s="9">
        <v>1.5806926247596706E-2</v>
      </c>
      <c r="AQ28" s="9">
        <v>0.13631244106574128</v>
      </c>
      <c r="AR28" s="9">
        <v>9.5960217115438639E-4</v>
      </c>
      <c r="AS28" s="9">
        <v>3.8523959517345178E-3</v>
      </c>
      <c r="AT28" s="9">
        <v>4.6801483589611095E-4</v>
      </c>
      <c r="AU28" s="9">
        <v>1.8583617941671023E-5</v>
      </c>
      <c r="AV28" s="9">
        <v>3.642842978512906E-5</v>
      </c>
      <c r="AW28" s="9">
        <v>2222150.2600367325</v>
      </c>
      <c r="AX28" s="9">
        <v>6.7921517661950143E-3</v>
      </c>
      <c r="AY28" s="9">
        <v>324.77472049822791</v>
      </c>
      <c r="AZ28" s="9">
        <v>0.18121438119976332</v>
      </c>
      <c r="BA28" s="9">
        <v>0.19088254711660113</v>
      </c>
      <c r="BB28" s="9">
        <v>0.20435647789828015</v>
      </c>
      <c r="BC28" s="9">
        <v>0.25289466931028254</v>
      </c>
      <c r="BD28" s="9">
        <v>0.25197435210216335</v>
      </c>
      <c r="BE28" s="9">
        <v>2.4152945579811125E-2</v>
      </c>
      <c r="BF28" s="9">
        <v>2.3725264459306703E-2</v>
      </c>
      <c r="BG28" s="9">
        <v>132.56294325686571</v>
      </c>
      <c r="BH28" s="9">
        <v>4.1350324020083748E-3</v>
      </c>
      <c r="BI28" s="9">
        <v>1.7466162708807314E-3</v>
      </c>
      <c r="BJ28" s="9">
        <v>4.2072092535329841E-4</v>
      </c>
      <c r="BK28" s="9">
        <v>4.1806826163824622E-3</v>
      </c>
      <c r="BL28" s="9">
        <v>1.2494998711111019E-3</v>
      </c>
      <c r="BM28" s="9">
        <v>1.8628641232318766E-3</v>
      </c>
      <c r="BN28" s="9">
        <v>1.6064575239612879E-2</v>
      </c>
      <c r="BO28" s="9">
        <v>1.1309020041076677E-4</v>
      </c>
      <c r="BP28" s="9">
        <v>4.5719528556187783E-4</v>
      </c>
      <c r="BQ28" s="9">
        <v>5.5156077359674885E-5</v>
      </c>
      <c r="BR28" s="9">
        <v>3.1870641838255227E-6</v>
      </c>
      <c r="BS28" s="9">
        <v>4.6264152091289132E-6</v>
      </c>
      <c r="BT28" s="9">
        <v>261882.91961457062</v>
      </c>
      <c r="BU28" s="9">
        <v>7.9180170788169732E-2</v>
      </c>
      <c r="BV28" s="9">
        <v>255.5953703703691</v>
      </c>
      <c r="BW28" s="9">
        <v>4.8972071735498401</v>
      </c>
      <c r="BX28" s="9">
        <v>7.1716170447774674</v>
      </c>
      <c r="BY28" s="9">
        <v>7.0092692582090672</v>
      </c>
      <c r="BZ28" s="9">
        <v>0.12283760118533568</v>
      </c>
      <c r="CA28" s="9">
        <v>1.1681759439002819</v>
      </c>
      <c r="CB28" s="9">
        <v>0.29998939273589842</v>
      </c>
      <c r="CC28" s="9">
        <v>0.90821213754067087</v>
      </c>
      <c r="CD28" s="9">
        <v>846.55742063492096</v>
      </c>
      <c r="CE28" s="9">
        <v>8.5904794851187197E-2</v>
      </c>
      <c r="CF28" s="9">
        <v>1.0244625922312615E-2</v>
      </c>
      <c r="CG28" s="9">
        <v>6.1881847690311203E-3</v>
      </c>
      <c r="CH28" s="9">
        <v>1.2098063158194441E-2</v>
      </c>
      <c r="CI28" s="9">
        <v>8.5247534488552667E-3</v>
      </c>
      <c r="CJ28" s="9">
        <v>-5.9048266170259856E-4</v>
      </c>
      <c r="CK28" s="9">
        <v>1.0991409799244345</v>
      </c>
      <c r="CL28" s="9">
        <v>1.7392076356840573E-4</v>
      </c>
      <c r="CM28" s="9">
        <v>8.2976602302283816E-3</v>
      </c>
      <c r="CN28" s="9">
        <v>1.236513076018589E-4</v>
      </c>
      <c r="CO28" s="9">
        <v>2.2873285440236363E-6</v>
      </c>
      <c r="CP28" s="9">
        <v>5.7600059300809239E-6</v>
      </c>
      <c r="CQ28" s="9">
        <v>5.3992733401615707E-2</v>
      </c>
      <c r="CR28" s="9">
        <v>2755.8048866671506</v>
      </c>
      <c r="CS28" s="9">
        <v>1.4987691813892634</v>
      </c>
      <c r="CT28" s="9">
        <v>2.0135891646538568</v>
      </c>
      <c r="CU28" s="9">
        <v>1.8919751323302003</v>
      </c>
      <c r="CV28" s="9">
        <v>2.0754156186922774</v>
      </c>
      <c r="CW28" s="9">
        <v>2.0867993987324049</v>
      </c>
      <c r="CX28" s="9">
        <v>0.19614386865444453</v>
      </c>
      <c r="CY28" s="9">
        <v>0.12425379427192071</v>
      </c>
      <c r="CZ28" s="9">
        <v>1124.8338733317269</v>
      </c>
      <c r="DA28" s="9">
        <v>3.4926337591650133E-2</v>
      </c>
      <c r="DB28" s="9">
        <v>1.6543569385137395E-2</v>
      </c>
      <c r="DC28" s="9">
        <v>3.6243630572571441E-3</v>
      </c>
      <c r="DD28" s="9">
        <v>3.5948269715256255E-2</v>
      </c>
      <c r="DE28" s="9">
        <v>1.1451889343739089E-2</v>
      </c>
      <c r="DF28" s="9">
        <v>1.5459689825691493E-2</v>
      </c>
      <c r="DG28" s="9">
        <v>0.14420578594008093</v>
      </c>
      <c r="DH28" s="9">
        <v>9.1237649974302713E-4</v>
      </c>
      <c r="DI28" s="9">
        <v>3.8499313354360817E-3</v>
      </c>
      <c r="DJ28" s="9">
        <v>4.5948922120531941E-4</v>
      </c>
      <c r="DK28" s="9">
        <v>1.8741704846487754E-5</v>
      </c>
      <c r="DL28" s="9">
        <v>3.7557438950254467E-5</v>
      </c>
      <c r="DM28" s="9">
        <v>6.3631046538466457E-3</v>
      </c>
      <c r="DN28" s="9">
        <v>324.77472049822791</v>
      </c>
      <c r="DO28" s="9">
        <v>0.17663164193229317</v>
      </c>
      <c r="DP28" s="9">
        <v>0.23730375880841631</v>
      </c>
      <c r="DQ28" s="9">
        <v>0.22297140765116674</v>
      </c>
      <c r="DR28" s="9">
        <v>0.24630651893930428</v>
      </c>
      <c r="DS28" s="9">
        <v>0.24593166763661561</v>
      </c>
      <c r="DT28" s="9">
        <v>2.3115776602286874E-2</v>
      </c>
      <c r="DU28" s="9">
        <v>1.4643450086305555E-2</v>
      </c>
      <c r="DV28" s="9">
        <v>132.56294325686571</v>
      </c>
      <c r="DW28" s="9">
        <v>4.1161083588444067E-3</v>
      </c>
      <c r="DX28" s="9">
        <v>1.9496783495434693E-3</v>
      </c>
      <c r="DY28" s="9">
        <v>4.2713528254475569E-4</v>
      </c>
      <c r="DZ28" s="9">
        <v>4.2662747141871699E-3</v>
      </c>
      <c r="EA28" s="9">
        <v>1.3496181020593121E-3</v>
      </c>
      <c r="EB28" s="9">
        <v>1.8219419184645218E-3</v>
      </c>
      <c r="EC28" s="9">
        <v>1.6994814854094487E-2</v>
      </c>
      <c r="ED28" s="9">
        <v>1.0752460166059015E-4</v>
      </c>
      <c r="EE28" s="9">
        <v>4.5690278942013091E-4</v>
      </c>
      <c r="EF28" s="9">
        <v>5.4151324032734493E-5</v>
      </c>
      <c r="EG28" s="9">
        <v>3.2141758643311507E-6</v>
      </c>
      <c r="EH28" s="9">
        <v>4.7697995164842182E-6</v>
      </c>
    </row>
    <row r="29" spans="1:138" x14ac:dyDescent="0.35">
      <c r="A29" s="9" t="s">
        <v>30</v>
      </c>
      <c r="B29" s="9">
        <v>25</v>
      </c>
      <c r="C29" s="9">
        <v>6.2111749465795479E-2</v>
      </c>
      <c r="D29" s="9">
        <v>-63.424364482633216</v>
      </c>
      <c r="E29" s="9">
        <v>4.1015223397911953</v>
      </c>
      <c r="F29" s="9">
        <v>12.484309134394955</v>
      </c>
      <c r="G29" s="9">
        <v>11.955761805342952</v>
      </c>
      <c r="H29" s="9">
        <v>0.12658028397192478</v>
      </c>
      <c r="I29" s="9">
        <v>1.2391797006599725</v>
      </c>
      <c r="J29" s="9">
        <v>0.54051567257722211</v>
      </c>
      <c r="K29" s="9">
        <v>1.3915411267966267</v>
      </c>
      <c r="L29" s="9">
        <v>1677.4813756329597</v>
      </c>
      <c r="M29" s="9">
        <v>6.6745068824821438E-2</v>
      </c>
      <c r="N29" s="9">
        <v>3.3950645166770763E-3</v>
      </c>
      <c r="O29" s="9">
        <v>4.6705348419437643E-3</v>
      </c>
      <c r="P29" s="9">
        <v>0.21296662642883885</v>
      </c>
      <c r="Q29" s="9">
        <v>0.14267414443436369</v>
      </c>
      <c r="R29" s="9">
        <v>-4.7542628904237282E-3</v>
      </c>
      <c r="S29" s="9">
        <v>1.102996114232115</v>
      </c>
      <c r="T29" s="9">
        <v>1.0256575605443533E-4</v>
      </c>
      <c r="U29" s="9">
        <v>4.148225199900663E-3</v>
      </c>
      <c r="V29" s="9">
        <v>2.1128920714956353E-3</v>
      </c>
      <c r="W29" s="9">
        <v>3.7256144736256446E-6</v>
      </c>
      <c r="X29" s="9">
        <v>8.7546266071817118E-5</v>
      </c>
      <c r="Y29" s="9">
        <v>7915967.2983007245</v>
      </c>
      <c r="Z29" s="9"/>
      <c r="AA29" s="9">
        <v>4.9815525310008574E-2</v>
      </c>
      <c r="AB29" s="9">
        <v>2162.3137305081796</v>
      </c>
      <c r="AC29" s="9">
        <v>0.94232007859629741</v>
      </c>
      <c r="AD29" s="9">
        <v>1.5410165551255131</v>
      </c>
      <c r="AE29" s="9">
        <v>2.2791920083213157</v>
      </c>
      <c r="AF29" s="9">
        <v>1.2566841435705409</v>
      </c>
      <c r="AG29" s="9">
        <v>1.8591493239561721</v>
      </c>
      <c r="AH29" s="9">
        <v>0.17044938530232512</v>
      </c>
      <c r="AI29" s="9">
        <v>0.16216858183657099</v>
      </c>
      <c r="AJ29" s="9">
        <v>1458.1953138928186</v>
      </c>
      <c r="AK29" s="9">
        <v>3.0001579657076047E-2</v>
      </c>
      <c r="AL29" s="9">
        <v>7.7188866495731413E-3</v>
      </c>
      <c r="AM29" s="9">
        <v>2.6082232206407394E-3</v>
      </c>
      <c r="AN29" s="9">
        <v>4.1564400164759159E-2</v>
      </c>
      <c r="AO29" s="9">
        <v>2.8699149377316577E-2</v>
      </c>
      <c r="AP29" s="9">
        <v>1.5241519258677911E-2</v>
      </c>
      <c r="AQ29" s="9">
        <v>0.13496877814930841</v>
      </c>
      <c r="AR29" s="9">
        <v>6.6042950789667505E-4</v>
      </c>
      <c r="AS29" s="9">
        <v>1.5433838207059365E-3</v>
      </c>
      <c r="AT29" s="9">
        <v>1.7720375558768855E-3</v>
      </c>
      <c r="AU29" s="9">
        <v>2.8074632487290338E-5</v>
      </c>
      <c r="AV29" s="9">
        <v>1.2358099941662808E-4</v>
      </c>
      <c r="AW29" s="9">
        <v>1849465.6484600084</v>
      </c>
      <c r="AX29" s="9">
        <v>7.1165036157155104E-3</v>
      </c>
      <c r="AY29" s="9">
        <v>308.9019615011685</v>
      </c>
      <c r="AZ29" s="9">
        <v>0.13461715408518535</v>
      </c>
      <c r="BA29" s="9">
        <v>0.22014522216078758</v>
      </c>
      <c r="BB29" s="9">
        <v>0.32559885833161656</v>
      </c>
      <c r="BC29" s="9">
        <v>0.179526306224363</v>
      </c>
      <c r="BD29" s="9">
        <v>0.26559276056516745</v>
      </c>
      <c r="BE29" s="9">
        <v>2.4349912186046447E-2</v>
      </c>
      <c r="BF29" s="9">
        <v>2.3166940262367285E-2</v>
      </c>
      <c r="BG29" s="9">
        <v>208.31361627040266</v>
      </c>
      <c r="BH29" s="9">
        <v>4.2859399510108637E-3</v>
      </c>
      <c r="BI29" s="9">
        <v>1.1026980927961629E-3</v>
      </c>
      <c r="BJ29" s="9">
        <v>3.7260331723439137E-4</v>
      </c>
      <c r="BK29" s="9">
        <v>5.937771452108451E-3</v>
      </c>
      <c r="BL29" s="9">
        <v>4.0998784824737965E-3</v>
      </c>
      <c r="BM29" s="9">
        <v>2.1773598940968445E-3</v>
      </c>
      <c r="BN29" s="9">
        <v>1.9281254021329772E-2</v>
      </c>
      <c r="BO29" s="9">
        <v>9.4347072556667864E-5</v>
      </c>
      <c r="BP29" s="9">
        <v>2.2048340295799095E-4</v>
      </c>
      <c r="BQ29" s="9">
        <v>2.5314822226812651E-4</v>
      </c>
      <c r="BR29" s="9">
        <v>4.6791054145483896E-6</v>
      </c>
      <c r="BS29" s="9">
        <v>1.7654428488089724E-5</v>
      </c>
      <c r="BT29" s="9">
        <v>264209.37835142977</v>
      </c>
      <c r="BU29" s="9">
        <v>5.7485949801579304E-2</v>
      </c>
      <c r="BV29" s="9">
        <v>-63.424364482633216</v>
      </c>
      <c r="BW29" s="9">
        <v>4.0371064731571602</v>
      </c>
      <c r="BX29" s="9">
        <v>14.939669440520342</v>
      </c>
      <c r="BY29" s="9">
        <v>14.260776443493514</v>
      </c>
      <c r="BZ29" s="9">
        <v>0.12401619082344134</v>
      </c>
      <c r="CA29" s="9">
        <v>1.2113714324416773</v>
      </c>
      <c r="CB29" s="9">
        <v>0.50825941640493644</v>
      </c>
      <c r="CC29" s="9">
        <v>0.87393995612891651</v>
      </c>
      <c r="CD29" s="9">
        <v>1677.4813756329597</v>
      </c>
      <c r="CE29" s="9">
        <v>6.2925401140931411E-2</v>
      </c>
      <c r="CF29" s="9">
        <v>3.6816999330512869E-3</v>
      </c>
      <c r="CG29" s="9">
        <v>4.7531463536062959E-3</v>
      </c>
      <c r="CH29" s="9">
        <v>0.21728851262567825</v>
      </c>
      <c r="CI29" s="9">
        <v>0.15414655278936221</v>
      </c>
      <c r="CJ29" s="9">
        <v>-4.6499195964445524E-3</v>
      </c>
      <c r="CK29" s="9">
        <v>1.1281695696948577</v>
      </c>
      <c r="CL29" s="9">
        <v>9.9040780107285248E-5</v>
      </c>
      <c r="CM29" s="9">
        <v>4.2311242631353505E-3</v>
      </c>
      <c r="CN29" s="9">
        <v>2.0848829515571808E-3</v>
      </c>
      <c r="CO29" s="9">
        <v>3.7244697071770337E-6</v>
      </c>
      <c r="CP29" s="9">
        <v>9.0547394218129249E-5</v>
      </c>
      <c r="CQ29" s="9">
        <v>4.6120756539585007E-2</v>
      </c>
      <c r="CR29" s="9">
        <v>2162.3137305081796</v>
      </c>
      <c r="CS29" s="9">
        <v>0.91994998988403143</v>
      </c>
      <c r="CT29" s="9">
        <v>1.8839032283939372</v>
      </c>
      <c r="CU29" s="9">
        <v>2.7330208272340566</v>
      </c>
      <c r="CV29" s="9">
        <v>1.2307298033879732</v>
      </c>
      <c r="CW29" s="9">
        <v>1.8176184338600692</v>
      </c>
      <c r="CX29" s="9">
        <v>0.19774277350279429</v>
      </c>
      <c r="CY29" s="9">
        <v>0.1001993685189297</v>
      </c>
      <c r="CZ29" s="9">
        <v>1458.1953138928186</v>
      </c>
      <c r="DA29" s="9">
        <v>2.6917536259723394E-2</v>
      </c>
      <c r="DB29" s="9">
        <v>8.4394016620527798E-3</v>
      </c>
      <c r="DC29" s="9">
        <v>2.6412709812184206E-3</v>
      </c>
      <c r="DD29" s="9">
        <v>4.2308404314595163E-2</v>
      </c>
      <c r="DE29" s="9">
        <v>3.0723556896186246E-2</v>
      </c>
      <c r="DF29" s="9">
        <v>1.4930463437185862E-2</v>
      </c>
      <c r="DG29" s="9">
        <v>0.14008477632719687</v>
      </c>
      <c r="DH29" s="9">
        <v>6.3751814513183364E-4</v>
      </c>
      <c r="DI29" s="9">
        <v>1.5648346083658477E-3</v>
      </c>
      <c r="DJ29" s="9">
        <v>1.7414629124121008E-3</v>
      </c>
      <c r="DK29" s="9">
        <v>2.8054271580208069E-5</v>
      </c>
      <c r="DL29" s="9">
        <v>1.2801008207274721E-4</v>
      </c>
      <c r="DM29" s="9">
        <v>6.5886795056550014E-3</v>
      </c>
      <c r="DN29" s="9">
        <v>308.9019615011685</v>
      </c>
      <c r="DO29" s="9">
        <v>0.13142142712629021</v>
      </c>
      <c r="DP29" s="9">
        <v>0.26912903262770532</v>
      </c>
      <c r="DQ29" s="9">
        <v>0.39043154674772235</v>
      </c>
      <c r="DR29" s="9">
        <v>0.17581854334113903</v>
      </c>
      <c r="DS29" s="9">
        <v>0.25965977626572417</v>
      </c>
      <c r="DT29" s="9">
        <v>2.8248967643256327E-2</v>
      </c>
      <c r="DU29" s="9">
        <v>1.4314195502704243E-2</v>
      </c>
      <c r="DV29" s="9">
        <v>208.31361627040266</v>
      </c>
      <c r="DW29" s="9">
        <v>3.8453623228176278E-3</v>
      </c>
      <c r="DX29" s="9">
        <v>1.2056288088646827E-3</v>
      </c>
      <c r="DY29" s="9">
        <v>3.7732442588834581E-4</v>
      </c>
      <c r="DZ29" s="9">
        <v>6.0440577592278805E-3</v>
      </c>
      <c r="EA29" s="9">
        <v>4.3890795565980347E-3</v>
      </c>
      <c r="EB29" s="9">
        <v>2.1329233481694088E-3</v>
      </c>
      <c r="EC29" s="9">
        <v>2.0012110903885268E-2</v>
      </c>
      <c r="ED29" s="9">
        <v>9.1074020733119095E-5</v>
      </c>
      <c r="EE29" s="9">
        <v>2.2354780119512109E-4</v>
      </c>
      <c r="EF29" s="9">
        <v>2.4878041605887153E-4</v>
      </c>
      <c r="EG29" s="9">
        <v>4.6757119300346782E-6</v>
      </c>
      <c r="EH29" s="9">
        <v>1.828715458182103E-5</v>
      </c>
    </row>
    <row r="30" spans="1:138" x14ac:dyDescent="0.35">
      <c r="A30" s="9" t="s">
        <v>31</v>
      </c>
      <c r="B30" s="9">
        <v>26</v>
      </c>
      <c r="C30" s="9">
        <v>6.4250363117790962E-2</v>
      </c>
      <c r="D30" s="9">
        <v>486.36188552188634</v>
      </c>
      <c r="E30" s="9">
        <v>4.1763567979520451</v>
      </c>
      <c r="F30" s="9">
        <v>7.3636195951734118</v>
      </c>
      <c r="G30" s="9">
        <v>6.9080836720433041</v>
      </c>
      <c r="H30" s="9">
        <v>0.16541856285288487</v>
      </c>
      <c r="I30" s="9">
        <v>1.631180936752088</v>
      </c>
      <c r="J30" s="9">
        <v>0.35531571706340676</v>
      </c>
      <c r="K30" s="9">
        <v>1.4041743393212673</v>
      </c>
      <c r="L30" s="9">
        <v>1877.7531601731605</v>
      </c>
      <c r="M30" s="9">
        <v>7.7411118312009045E-2</v>
      </c>
      <c r="N30" s="9">
        <v>4.8921220702530807E-3</v>
      </c>
      <c r="O30" s="9">
        <v>4.4896734177533757E-3</v>
      </c>
      <c r="P30" s="9">
        <v>9.5207672061899035E-2</v>
      </c>
      <c r="Q30" s="9">
        <v>8.0498583589376171E-2</v>
      </c>
      <c r="R30" s="9">
        <v>-1.3832208818903141E-3</v>
      </c>
      <c r="S30" s="9">
        <v>1.1803234924166801</v>
      </c>
      <c r="T30" s="9">
        <v>7.5921311209377936E-5</v>
      </c>
      <c r="U30" s="9">
        <v>1.4742091514995206E-3</v>
      </c>
      <c r="V30" s="9">
        <v>1.6683080293433526E-4</v>
      </c>
      <c r="W30" s="9">
        <v>2.1766700258625039E-6</v>
      </c>
      <c r="X30" s="9">
        <v>9.6341081758809891E-7</v>
      </c>
      <c r="Y30" s="9">
        <v>8013527.6740004998</v>
      </c>
      <c r="Z30" s="9"/>
      <c r="AA30" s="9">
        <v>4.3951905950940832E-2</v>
      </c>
      <c r="AB30" s="9">
        <v>3160.1167003286005</v>
      </c>
      <c r="AC30" s="9">
        <v>0.91646606989420354</v>
      </c>
      <c r="AD30" s="9">
        <v>2.4874140866037582</v>
      </c>
      <c r="AE30" s="9">
        <v>1.1727602325299231</v>
      </c>
      <c r="AF30" s="9">
        <v>1.4859042680654331</v>
      </c>
      <c r="AG30" s="9">
        <v>2.8742010344167519</v>
      </c>
      <c r="AH30" s="9">
        <v>0.14225305902228011</v>
      </c>
      <c r="AI30" s="9">
        <v>0.13853215098604924</v>
      </c>
      <c r="AJ30" s="9">
        <v>1833.4216807557943</v>
      </c>
      <c r="AK30" s="9">
        <v>4.5268726638944309E-2</v>
      </c>
      <c r="AL30" s="9">
        <v>9.3278698265670916E-3</v>
      </c>
      <c r="AM30" s="9">
        <v>2.86861627254333E-3</v>
      </c>
      <c r="AN30" s="9">
        <v>3.32823728198973E-2</v>
      </c>
      <c r="AO30" s="9">
        <v>1.8133622937576789E-2</v>
      </c>
      <c r="AP30" s="9">
        <v>1.464235859818605E-2</v>
      </c>
      <c r="AQ30" s="9">
        <v>0.32999256946114608</v>
      </c>
      <c r="AR30" s="9">
        <v>6.0734313984213276E-4</v>
      </c>
      <c r="AS30" s="9">
        <v>8.5994812988231706E-4</v>
      </c>
      <c r="AT30" s="9">
        <v>4.1719713565023861E-4</v>
      </c>
      <c r="AU30" s="9">
        <v>1.7949280857494058E-5</v>
      </c>
      <c r="AV30" s="9">
        <v>7.6433396276060911E-6</v>
      </c>
      <c r="AW30" s="9">
        <v>2299101.9184021903</v>
      </c>
      <c r="AX30" s="9">
        <v>5.9264737894243321E-3</v>
      </c>
      <c r="AY30" s="9">
        <v>426.11004894586739</v>
      </c>
      <c r="AZ30" s="9">
        <v>0.12357625965498001</v>
      </c>
      <c r="BA30" s="9">
        <v>0.33540284701547696</v>
      </c>
      <c r="BB30" s="9">
        <v>0.1581349574948068</v>
      </c>
      <c r="BC30" s="9">
        <v>0.20035929063265187</v>
      </c>
      <c r="BD30" s="9">
        <v>0.38755718841909648</v>
      </c>
      <c r="BE30" s="9">
        <v>1.9181398565559341E-2</v>
      </c>
      <c r="BF30" s="9">
        <v>1.8851837938112119E-2</v>
      </c>
      <c r="BG30" s="9">
        <v>247.21852900053653</v>
      </c>
      <c r="BH30" s="9">
        <v>6.1040338547724716E-3</v>
      </c>
      <c r="BI30" s="9">
        <v>1.2577697108293118E-3</v>
      </c>
      <c r="BJ30" s="9">
        <v>3.8680413928170626E-4</v>
      </c>
      <c r="BK30" s="9">
        <v>4.4877942355250212E-3</v>
      </c>
      <c r="BL30" s="9">
        <v>2.4451372180949128E-3</v>
      </c>
      <c r="BM30" s="9">
        <v>1.9743752306069012E-3</v>
      </c>
      <c r="BN30" s="9">
        <v>4.4496188988919307E-2</v>
      </c>
      <c r="BO30" s="9">
        <v>8.18941322699119E-5</v>
      </c>
      <c r="BP30" s="9">
        <v>1.1595538217843608E-4</v>
      </c>
      <c r="BQ30" s="9">
        <v>5.6254850295089886E-5</v>
      </c>
      <c r="BR30" s="9">
        <v>4.3533400517250077E-6</v>
      </c>
      <c r="BS30" s="9">
        <v>1.0919056610865845E-6</v>
      </c>
      <c r="BT30" s="9">
        <v>310010.83943514654</v>
      </c>
      <c r="BU30" s="9">
        <v>5.9578225769523097E-2</v>
      </c>
      <c r="BV30" s="9">
        <v>486.36188552188634</v>
      </c>
      <c r="BW30" s="9">
        <v>4.1098778739594124</v>
      </c>
      <c r="BX30" s="9">
        <v>8.8194143979735422</v>
      </c>
      <c r="BY30" s="9">
        <v>8.2228348439585055</v>
      </c>
      <c r="BZ30" s="9">
        <v>0.16200490001628176</v>
      </c>
      <c r="CA30" s="9">
        <v>1.5934680369043526</v>
      </c>
      <c r="CB30" s="9">
        <v>0.34113691234867327</v>
      </c>
      <c r="CC30" s="9">
        <v>0.88219641134068538</v>
      </c>
      <c r="CD30" s="9">
        <v>1877.7531601731605</v>
      </c>
      <c r="CE30" s="9">
        <v>7.2881285036376114E-2</v>
      </c>
      <c r="CF30" s="9">
        <v>5.2924164854165007E-3</v>
      </c>
      <c r="CG30" s="9">
        <v>4.5662099992139528E-3</v>
      </c>
      <c r="CH30" s="9">
        <v>9.7084620952520032E-2</v>
      </c>
      <c r="CI30" s="9">
        <v>8.6953760154635684E-2</v>
      </c>
      <c r="CJ30" s="9">
        <v>-1.3452534853348843E-3</v>
      </c>
      <c r="CK30" s="9">
        <v>1.2059911917140498</v>
      </c>
      <c r="CL30" s="9">
        <v>7.3597861443316372E-5</v>
      </c>
      <c r="CM30" s="9">
        <v>1.5022383015034456E-3</v>
      </c>
      <c r="CN30" s="9">
        <v>1.6462120848360136E-4</v>
      </c>
      <c r="CO30" s="9">
        <v>2.1840430200083822E-6</v>
      </c>
      <c r="CP30" s="9">
        <v>9.8969859206185988E-7</v>
      </c>
      <c r="CQ30" s="9">
        <v>4.0701590237638696E-2</v>
      </c>
      <c r="CR30" s="9">
        <v>3160.1167003286005</v>
      </c>
      <c r="CS30" s="9">
        <v>0.89653480854400858</v>
      </c>
      <c r="CT30" s="9">
        <v>2.9774493397096511</v>
      </c>
      <c r="CU30" s="9">
        <v>1.3424914579200946</v>
      </c>
      <c r="CV30" s="9">
        <v>1.45323513338893</v>
      </c>
      <c r="CW30" s="9">
        <v>2.8036130699690531</v>
      </c>
      <c r="CX30" s="9">
        <v>0.16550456833109756</v>
      </c>
      <c r="CY30" s="9">
        <v>8.5909574693525156E-2</v>
      </c>
      <c r="CZ30" s="9">
        <v>1833.4216807557943</v>
      </c>
      <c r="DA30" s="9">
        <v>4.100719337944525E-2</v>
      </c>
      <c r="DB30" s="9">
        <v>1.0062801847970666E-2</v>
      </c>
      <c r="DC30" s="9">
        <v>2.9227981677361512E-3</v>
      </c>
      <c r="DD30" s="9">
        <v>3.3785744347105282E-2</v>
      </c>
      <c r="DE30" s="9">
        <v>1.9530829456887059E-2</v>
      </c>
      <c r="DF30" s="9">
        <v>1.4331714474673872E-2</v>
      </c>
      <c r="DG30" s="9">
        <v>0.33214505025588398</v>
      </c>
      <c r="DH30" s="9">
        <v>5.8793641695089336E-4</v>
      </c>
      <c r="DI30" s="9">
        <v>8.7309584798192703E-4</v>
      </c>
      <c r="DJ30" s="9">
        <v>4.1165547378567939E-4</v>
      </c>
      <c r="DK30" s="9">
        <v>1.8010080124775089E-5</v>
      </c>
      <c r="DL30" s="9">
        <v>7.8480825298352371E-6</v>
      </c>
      <c r="DM30" s="9">
        <v>5.4882013080502492E-3</v>
      </c>
      <c r="DN30" s="9">
        <v>426.11004894586739</v>
      </c>
      <c r="DO30" s="9">
        <v>0.12088872892277593</v>
      </c>
      <c r="DP30" s="9">
        <v>0.40147918706470354</v>
      </c>
      <c r="DQ30" s="9">
        <v>0.18102151125756102</v>
      </c>
      <c r="DR30" s="9">
        <v>0.19595418541151358</v>
      </c>
      <c r="DS30" s="9">
        <v>0.37803910923465672</v>
      </c>
      <c r="DT30" s="9">
        <v>2.2316631441172845E-2</v>
      </c>
      <c r="DU30" s="9">
        <v>1.1690812334369732E-2</v>
      </c>
      <c r="DV30" s="9">
        <v>247.21852900053653</v>
      </c>
      <c r="DW30" s="9">
        <v>5.5294088272851115E-3</v>
      </c>
      <c r="DX30" s="9">
        <v>1.3568679243793362E-3</v>
      </c>
      <c r="DY30" s="9">
        <v>3.9411002453910581E-4</v>
      </c>
      <c r="DZ30" s="9">
        <v>4.5556688384073276E-3</v>
      </c>
      <c r="EA30" s="9">
        <v>2.6335365067252587E-3</v>
      </c>
      <c r="EB30" s="9">
        <v>1.9324879855375161E-3</v>
      </c>
      <c r="EC30" s="9">
        <v>4.4786429440072724E-2</v>
      </c>
      <c r="ED30" s="9">
        <v>7.9277330289084731E-5</v>
      </c>
      <c r="EE30" s="9">
        <v>1.1772822012532859E-4</v>
      </c>
      <c r="EF30" s="9">
        <v>5.550761276170916E-5</v>
      </c>
      <c r="EG30" s="9">
        <v>4.3680860400167644E-6</v>
      </c>
      <c r="EH30" s="9">
        <v>1.1211546471193195E-6</v>
      </c>
    </row>
    <row r="31" spans="1:138" x14ac:dyDescent="0.35">
      <c r="A31" s="9" t="s">
        <v>32</v>
      </c>
      <c r="B31" s="9">
        <v>27</v>
      </c>
      <c r="C31" s="9">
        <v>7.2744546062441684E-2</v>
      </c>
      <c r="D31" s="9">
        <v>28.230847285643904</v>
      </c>
      <c r="E31" s="9">
        <v>4.2757476660500338</v>
      </c>
      <c r="F31" s="9">
        <v>10.307663812462305</v>
      </c>
      <c r="G31" s="9">
        <v>9.9385351083530846</v>
      </c>
      <c r="H31" s="9">
        <v>0.45767658391693256</v>
      </c>
      <c r="I31" s="9">
        <v>1.4395216549615679</v>
      </c>
      <c r="J31" s="9">
        <v>0.62630830356603318</v>
      </c>
      <c r="K31" s="9">
        <v>1.3896856313674908</v>
      </c>
      <c r="L31" s="9">
        <v>1573.4913127413131</v>
      </c>
      <c r="M31" s="9">
        <v>0.13567730944642348</v>
      </c>
      <c r="N31" s="9">
        <v>0.11295334130889569</v>
      </c>
      <c r="O31" s="9">
        <v>5.6028271212757112E-3</v>
      </c>
      <c r="P31" s="9">
        <v>0.1962446158820626</v>
      </c>
      <c r="Q31" s="9">
        <v>0.22026463711859337</v>
      </c>
      <c r="R31" s="9">
        <v>-2.7413189167648714E-4</v>
      </c>
      <c r="S31" s="9">
        <v>1.1673622868509315</v>
      </c>
      <c r="T31" s="9">
        <v>1.6893044474784192E-5</v>
      </c>
      <c r="U31" s="9">
        <v>3.382993356316547E-3</v>
      </c>
      <c r="V31" s="9">
        <v>1.6044518708150032E-3</v>
      </c>
      <c r="W31" s="9">
        <v>7.5334806290163341E-6</v>
      </c>
      <c r="X31" s="9">
        <v>4.4010131113617055E-5</v>
      </c>
      <c r="Y31" s="9">
        <v>8107452.2591471802</v>
      </c>
      <c r="Z31" s="9"/>
      <c r="AA31" s="9">
        <v>5.758311701498145E-2</v>
      </c>
      <c r="AB31" s="9">
        <v>3056.6331698396352</v>
      </c>
      <c r="AC31" s="9">
        <v>0.82545659459442444</v>
      </c>
      <c r="AD31" s="9">
        <v>1.69131737376111</v>
      </c>
      <c r="AE31" s="9">
        <v>1.6594824414901148</v>
      </c>
      <c r="AF31" s="9">
        <v>1.0031946048714715</v>
      </c>
      <c r="AG31" s="9">
        <v>2.3282081445414025</v>
      </c>
      <c r="AH31" s="9">
        <v>0.20369075174485127</v>
      </c>
      <c r="AI31" s="9">
        <v>0.16543586931361992</v>
      </c>
      <c r="AJ31" s="9">
        <v>1611.2971094294194</v>
      </c>
      <c r="AK31" s="9">
        <v>0.2996159819815169</v>
      </c>
      <c r="AL31" s="9">
        <v>0.53045335500231738</v>
      </c>
      <c r="AM31" s="9">
        <v>3.2226108630124756E-3</v>
      </c>
      <c r="AN31" s="9">
        <v>3.8901944351782618E-2</v>
      </c>
      <c r="AO31" s="9">
        <v>0.11087860397951538</v>
      </c>
      <c r="AP31" s="9">
        <v>1.7542388184260859E-2</v>
      </c>
      <c r="AQ31" s="9">
        <v>0.12432228988220057</v>
      </c>
      <c r="AR31" s="9">
        <v>3.1043944506640493E-4</v>
      </c>
      <c r="AS31" s="9">
        <v>1.9365988176075701E-3</v>
      </c>
      <c r="AT31" s="9">
        <v>1.3506729020465917E-3</v>
      </c>
      <c r="AU31" s="9">
        <v>5.4334431506775304E-5</v>
      </c>
      <c r="AV31" s="9">
        <v>1.0058768585913661E-4</v>
      </c>
      <c r="AW31" s="9">
        <v>1944077.0986620011</v>
      </c>
      <c r="AX31" s="9">
        <v>7.8360696936489189E-3</v>
      </c>
      <c r="AY31" s="9">
        <v>415.95508872072321</v>
      </c>
      <c r="AZ31" s="9">
        <v>0.11233041453176526</v>
      </c>
      <c r="BA31" s="9">
        <v>0.23015914215660119</v>
      </c>
      <c r="BB31" s="9">
        <v>0.22582695659771232</v>
      </c>
      <c r="BC31" s="9">
        <v>0.13651749414711625</v>
      </c>
      <c r="BD31" s="9">
        <v>0.31682899828435668</v>
      </c>
      <c r="BE31" s="9">
        <v>2.7718800394378216E-2</v>
      </c>
      <c r="BF31" s="9">
        <v>2.2512970276229463E-2</v>
      </c>
      <c r="BG31" s="9">
        <v>219.26976345130817</v>
      </c>
      <c r="BH31" s="9">
        <v>4.0772570813201951E-2</v>
      </c>
      <c r="BI31" s="9">
        <v>7.218555845017223E-2</v>
      </c>
      <c r="BJ31" s="9">
        <v>4.3854179188503912E-4</v>
      </c>
      <c r="BK31" s="9">
        <v>5.2938840924451952E-3</v>
      </c>
      <c r="BL31" s="9">
        <v>1.5088666841218944E-2</v>
      </c>
      <c r="BM31" s="9">
        <v>2.3872166622926553E-3</v>
      </c>
      <c r="BN31" s="9">
        <v>1.6918120770320396E-2</v>
      </c>
      <c r="BO31" s="9">
        <v>4.2642137246239448E-5</v>
      </c>
      <c r="BP31" s="9">
        <v>2.6353771886754296E-4</v>
      </c>
      <c r="BQ31" s="9">
        <v>1.8380330107879527E-4</v>
      </c>
      <c r="BR31" s="9">
        <v>7.3939795919889576E-6</v>
      </c>
      <c r="BS31" s="9">
        <v>1.3688250264569536E-5</v>
      </c>
      <c r="BT31" s="9">
        <v>264555.38401956955</v>
      </c>
      <c r="BU31" s="9">
        <v>6.7388246378913552E-2</v>
      </c>
      <c r="BV31" s="9">
        <v>28.230847285643904</v>
      </c>
      <c r="BW31" s="9">
        <v>4.2082702911123802</v>
      </c>
      <c r="BX31" s="9">
        <v>12.345527758423136</v>
      </c>
      <c r="BY31" s="9">
        <v>11.845612590478813</v>
      </c>
      <c r="BZ31" s="9">
        <v>0.44921281983403305</v>
      </c>
      <c r="CA31" s="9">
        <v>1.4076060526672072</v>
      </c>
      <c r="CB31" s="9">
        <v>0.59685711397360486</v>
      </c>
      <c r="CC31" s="9">
        <v>0.87296547791241264</v>
      </c>
      <c r="CD31" s="9">
        <v>1573.4913127413131</v>
      </c>
      <c r="CE31" s="9">
        <v>0.12768428649851227</v>
      </c>
      <c r="CF31" s="9">
        <v>0.12121697352628243</v>
      </c>
      <c r="CG31" s="9">
        <v>5.6973288350252067E-3</v>
      </c>
      <c r="CH31" s="9">
        <v>0.20016845067767597</v>
      </c>
      <c r="CI31" s="9">
        <v>0.23797661879190055</v>
      </c>
      <c r="CJ31" s="9">
        <v>-2.7089427929859156E-4</v>
      </c>
      <c r="CK31" s="9">
        <v>1.1935318709285967</v>
      </c>
      <c r="CL31" s="9">
        <v>1.684434518538962E-5</v>
      </c>
      <c r="CM31" s="9">
        <v>3.4497657832327582E-3</v>
      </c>
      <c r="CN31" s="9">
        <v>1.5845254638099759E-3</v>
      </c>
      <c r="CO31" s="9">
        <v>7.5603789447604479E-6</v>
      </c>
      <c r="CP31" s="9">
        <v>4.5420175817143026E-5</v>
      </c>
      <c r="CQ31" s="9">
        <v>5.3293937856022336E-2</v>
      </c>
      <c r="CR31" s="9">
        <v>3056.6331698396352</v>
      </c>
      <c r="CS31" s="9">
        <v>0.80622621424262586</v>
      </c>
      <c r="CT31" s="9">
        <v>2.0725046699569885</v>
      </c>
      <c r="CU31" s="9">
        <v>1.992948016272674</v>
      </c>
      <c r="CV31" s="9">
        <v>0.98466668192607176</v>
      </c>
      <c r="CW31" s="9">
        <v>2.2781586116185246</v>
      </c>
      <c r="CX31" s="9">
        <v>0.21844314900330131</v>
      </c>
      <c r="CY31" s="9">
        <v>0.10256278861837248</v>
      </c>
      <c r="CZ31" s="9">
        <v>1611.2971094294194</v>
      </c>
      <c r="DA31" s="9">
        <v>0.28167096136391312</v>
      </c>
      <c r="DB31" s="9">
        <v>0.56763877690898445</v>
      </c>
      <c r="DC31" s="9">
        <v>3.2571405187574523E-3</v>
      </c>
      <c r="DD31" s="9">
        <v>3.9630408339226562E-2</v>
      </c>
      <c r="DE31" s="9">
        <v>0.11971955446605734</v>
      </c>
      <c r="DF31" s="9">
        <v>1.7128417249846616E-2</v>
      </c>
      <c r="DG31" s="9">
        <v>0.12511709207637092</v>
      </c>
      <c r="DH31" s="9">
        <v>3.0292740483166145E-4</v>
      </c>
      <c r="DI31" s="9">
        <v>1.9788002898767261E-3</v>
      </c>
      <c r="DJ31" s="9">
        <v>1.3371617784900247E-3</v>
      </c>
      <c r="DK31" s="9">
        <v>5.4451623236383919E-5</v>
      </c>
      <c r="DL31" s="9">
        <v>1.034389465682754E-4</v>
      </c>
      <c r="DM31" s="9">
        <v>7.2523863406028233E-3</v>
      </c>
      <c r="DN31" s="9">
        <v>415.95508872072321</v>
      </c>
      <c r="DO31" s="9">
        <v>0.10971349123056806</v>
      </c>
      <c r="DP31" s="9">
        <v>0.28203216282943772</v>
      </c>
      <c r="DQ31" s="9">
        <v>0.27120587354222209</v>
      </c>
      <c r="DR31" s="9">
        <v>0.13399616319101437</v>
      </c>
      <c r="DS31" s="9">
        <v>0.31001811953293013</v>
      </c>
      <c r="DT31" s="9">
        <v>2.9726347381380219E-2</v>
      </c>
      <c r="DU31" s="9">
        <v>1.3957027706219037E-2</v>
      </c>
      <c r="DV31" s="9">
        <v>219.26976345130817</v>
      </c>
      <c r="DW31" s="9">
        <v>3.8330562816710115E-2</v>
      </c>
      <c r="DX31" s="9">
        <v>7.7245853424697003E-2</v>
      </c>
      <c r="DY31" s="9">
        <v>4.4324068286110329E-4</v>
      </c>
      <c r="DZ31" s="9">
        <v>5.3930154849580218E-3</v>
      </c>
      <c r="EA31" s="9">
        <v>1.6291767815287749E-2</v>
      </c>
      <c r="EB31" s="9">
        <v>2.3308823535338743E-3</v>
      </c>
      <c r="EC31" s="9">
        <v>1.7026279649329391E-2</v>
      </c>
      <c r="ED31" s="9">
        <v>4.1610279163189842E-5</v>
      </c>
      <c r="EE31" s="9">
        <v>2.6928061183719001E-4</v>
      </c>
      <c r="EF31" s="9">
        <v>1.8196467004739041E-4</v>
      </c>
      <c r="EG31" s="9">
        <v>7.4099273664120311E-6</v>
      </c>
      <c r="EH31" s="9">
        <v>1.4076257701293768E-5</v>
      </c>
    </row>
    <row r="32" spans="1:138" x14ac:dyDescent="0.35">
      <c r="A32" s="9" t="s">
        <v>33</v>
      </c>
      <c r="B32" s="9">
        <v>28</v>
      </c>
      <c r="C32" s="9">
        <v>6.8332192374521164E-2</v>
      </c>
      <c r="D32" s="9">
        <v>728.69247625046057</v>
      </c>
      <c r="E32" s="9">
        <v>4.7437549759873026</v>
      </c>
      <c r="F32" s="9">
        <v>12.733691269674766</v>
      </c>
      <c r="G32" s="9">
        <v>12.569499062637357</v>
      </c>
      <c r="H32" s="9">
        <v>0.17308653629960263</v>
      </c>
      <c r="I32" s="9">
        <v>1.3385770835237363</v>
      </c>
      <c r="J32" s="9">
        <v>0.25151086977928461</v>
      </c>
      <c r="K32" s="9">
        <v>1.374752164349063</v>
      </c>
      <c r="L32" s="9">
        <v>1723.7765277592864</v>
      </c>
      <c r="M32" s="9">
        <v>6.2374175347653833E-2</v>
      </c>
      <c r="N32" s="9">
        <v>2.0800707026324317E-3</v>
      </c>
      <c r="O32" s="9">
        <v>3.1354954541329121E-3</v>
      </c>
      <c r="P32" s="9">
        <v>4.2503703771531912E-2</v>
      </c>
      <c r="Q32" s="9">
        <v>1.1014748138067116E-2</v>
      </c>
      <c r="R32" s="9">
        <v>1.5992241955443175E-3</v>
      </c>
      <c r="S32" s="9">
        <v>1.0841139004352187</v>
      </c>
      <c r="T32" s="9">
        <v>3.8590491562406131E-5</v>
      </c>
      <c r="U32" s="9">
        <v>4.7380727890628969E-3</v>
      </c>
      <c r="V32" s="9">
        <v>4.2508972231653262E-4</v>
      </c>
      <c r="W32" s="9">
        <v>1.0865670964609871E-5</v>
      </c>
      <c r="X32" s="9">
        <v>0</v>
      </c>
      <c r="Y32" s="9">
        <v>7998320.9552883301</v>
      </c>
      <c r="Z32" s="9"/>
      <c r="AA32" s="9">
        <v>5.5047288959515592E-2</v>
      </c>
      <c r="AB32" s="9">
        <v>3132.4911819747613</v>
      </c>
      <c r="AC32" s="9">
        <v>0.84555423755176129</v>
      </c>
      <c r="AD32" s="9">
        <v>1.7921415627870614</v>
      </c>
      <c r="AE32" s="9">
        <v>3.2325437286930869</v>
      </c>
      <c r="AF32" s="9">
        <v>0.82834328833083704</v>
      </c>
      <c r="AG32" s="9">
        <v>2.080558272755737</v>
      </c>
      <c r="AH32" s="9">
        <v>0.12447199074188391</v>
      </c>
      <c r="AI32" s="9">
        <v>0.18592405974086973</v>
      </c>
      <c r="AJ32" s="9">
        <v>1514.1723101603166</v>
      </c>
      <c r="AK32" s="9">
        <v>2.1682950179439695E-2</v>
      </c>
      <c r="AL32" s="9">
        <v>7.5117136541240966E-3</v>
      </c>
      <c r="AM32" s="9">
        <v>2.6378127776987659E-3</v>
      </c>
      <c r="AN32" s="9">
        <v>1.65155549363009E-2</v>
      </c>
      <c r="AO32" s="9">
        <v>6.0477714022975707E-3</v>
      </c>
      <c r="AP32" s="9">
        <v>1.5663298660078279E-2</v>
      </c>
      <c r="AQ32" s="9">
        <v>0.18528984229148909</v>
      </c>
      <c r="AR32" s="9">
        <v>5.159976366146613E-4</v>
      </c>
      <c r="AS32" s="9">
        <v>2.437208354406444E-3</v>
      </c>
      <c r="AT32" s="9">
        <v>6.8550382867403809E-4</v>
      </c>
      <c r="AU32" s="9">
        <v>9.9276391714038338E-5</v>
      </c>
      <c r="AV32" s="9">
        <v>0</v>
      </c>
      <c r="AW32" s="9">
        <v>2204331.0230645472</v>
      </c>
      <c r="AX32" s="9">
        <v>7.2280631518723808E-3</v>
      </c>
      <c r="AY32" s="9">
        <v>411.31624306964193</v>
      </c>
      <c r="AZ32" s="9">
        <v>0.11102671072234424</v>
      </c>
      <c r="BA32" s="9">
        <v>0.23531971578921751</v>
      </c>
      <c r="BB32" s="9">
        <v>0.42445378607775602</v>
      </c>
      <c r="BC32" s="9">
        <v>0.10971674881518527</v>
      </c>
      <c r="BD32" s="9">
        <v>0.27319068515234152</v>
      </c>
      <c r="BE32" s="9">
        <v>1.6343973095265186E-2</v>
      </c>
      <c r="BF32" s="9">
        <v>2.4413025067371554E-2</v>
      </c>
      <c r="BG32" s="9">
        <v>198.82056478211661</v>
      </c>
      <c r="BH32" s="9">
        <v>2.8471108419373076E-3</v>
      </c>
      <c r="BI32" s="9">
        <v>9.8633632458670689E-4</v>
      </c>
      <c r="BJ32" s="9">
        <v>3.4636178639142122E-4</v>
      </c>
      <c r="BK32" s="9">
        <v>2.1685986053844534E-3</v>
      </c>
      <c r="BL32" s="9">
        <v>7.9411128958673601E-4</v>
      </c>
      <c r="BM32" s="9">
        <v>2.056691873871351E-3</v>
      </c>
      <c r="BN32" s="9">
        <v>2.4329748236435994E-2</v>
      </c>
      <c r="BO32" s="9">
        <v>6.7753809027918538E-5</v>
      </c>
      <c r="BP32" s="9">
        <v>3.200211351530246E-4</v>
      </c>
      <c r="BQ32" s="9">
        <v>9.0011062454870339E-5</v>
      </c>
      <c r="BR32" s="9">
        <v>1.7830566317928269E-5</v>
      </c>
      <c r="BS32" s="9">
        <v>0</v>
      </c>
      <c r="BT32" s="9">
        <v>289442.84348062851</v>
      </c>
      <c r="BU32" s="9">
        <v>6.3416973745489907E-2</v>
      </c>
      <c r="BV32" s="9">
        <v>728.69247625046057</v>
      </c>
      <c r="BW32" s="9">
        <v>4.6681043055707407</v>
      </c>
      <c r="BX32" s="9">
        <v>15.261698942595027</v>
      </c>
      <c r="BY32" s="9">
        <v>14.954239499763242</v>
      </c>
      <c r="BZ32" s="9">
        <v>0.17019416646450647</v>
      </c>
      <c r="CA32" s="9">
        <v>1.3089379181536709</v>
      </c>
      <c r="CB32" s="9">
        <v>0.24527192754322683</v>
      </c>
      <c r="CC32" s="9">
        <v>0.86379165925234858</v>
      </c>
      <c r="CD32" s="9">
        <v>1723.7765277592864</v>
      </c>
      <c r="CE32" s="9">
        <v>5.8849401040707169E-2</v>
      </c>
      <c r="CF32" s="9">
        <v>2.30549885030363E-3</v>
      </c>
      <c r="CG32" s="9">
        <v>3.1876698548127629E-3</v>
      </c>
      <c r="CH32" s="9">
        <v>4.3336493450730103E-2</v>
      </c>
      <c r="CI32" s="9">
        <v>1.1897465089529002E-2</v>
      </c>
      <c r="CJ32" s="9">
        <v>1.5799335753302816E-3</v>
      </c>
      <c r="CK32" s="9">
        <v>1.107645659548927</v>
      </c>
      <c r="CL32" s="9">
        <v>3.7094355814221749E-5</v>
      </c>
      <c r="CM32" s="9">
        <v>4.8261110383663285E-3</v>
      </c>
      <c r="CN32" s="9">
        <v>4.1914464812025938E-4</v>
      </c>
      <c r="CO32" s="9">
        <v>1.0942492372040593E-5</v>
      </c>
      <c r="CP32" s="9">
        <v>0</v>
      </c>
      <c r="CQ32" s="9">
        <v>5.1031206889769136E-2</v>
      </c>
      <c r="CR32" s="9">
        <v>3132.4911819747613</v>
      </c>
      <c r="CS32" s="9">
        <v>0.82402692876996875</v>
      </c>
      <c r="CT32" s="9">
        <v>2.1611840848591544</v>
      </c>
      <c r="CU32" s="9">
        <v>3.7394484856163239</v>
      </c>
      <c r="CV32" s="9">
        <v>0.81473894847382611</v>
      </c>
      <c r="CW32" s="9">
        <v>2.0337802564398215</v>
      </c>
      <c r="CX32" s="9">
        <v>0.15322096311026231</v>
      </c>
      <c r="CY32" s="9">
        <v>0.11545692900223989</v>
      </c>
      <c r="CZ32" s="9">
        <v>1514.1723101603166</v>
      </c>
      <c r="DA32" s="9">
        <v>1.9990755718762621E-2</v>
      </c>
      <c r="DB32" s="9">
        <v>8.37296998348383E-3</v>
      </c>
      <c r="DC32" s="9">
        <v>2.6745448655750639E-3</v>
      </c>
      <c r="DD32" s="9">
        <v>1.67522955308653E-2</v>
      </c>
      <c r="DE32" s="9">
        <v>6.5192955780553428E-3</v>
      </c>
      <c r="DF32" s="9">
        <v>1.5359746135234827E-2</v>
      </c>
      <c r="DG32" s="9">
        <v>0.18608250706831933</v>
      </c>
      <c r="DH32" s="9">
        <v>4.96921162836322E-4</v>
      </c>
      <c r="DI32" s="9">
        <v>2.4582440925471705E-3</v>
      </c>
      <c r="DJ32" s="9">
        <v>6.7434132379923857E-4</v>
      </c>
      <c r="DK32" s="9">
        <v>1.0005710198506104E-4</v>
      </c>
      <c r="DL32" s="9">
        <v>0</v>
      </c>
      <c r="DM32" s="9">
        <v>6.7007257412220822E-3</v>
      </c>
      <c r="DN32" s="9">
        <v>411.31624306964193</v>
      </c>
      <c r="DO32" s="9">
        <v>0.10820003659713728</v>
      </c>
      <c r="DP32" s="9">
        <v>0.28377737293605948</v>
      </c>
      <c r="DQ32" s="9">
        <v>0.49101364150897098</v>
      </c>
      <c r="DR32" s="9">
        <v>0.10791480998147321</v>
      </c>
      <c r="DS32" s="9">
        <v>0.26704843069364476</v>
      </c>
      <c r="DT32" s="9">
        <v>2.0118898105339685E-2</v>
      </c>
      <c r="DU32" s="9">
        <v>1.5160237496222365E-2</v>
      </c>
      <c r="DV32" s="9">
        <v>198.82056478211661</v>
      </c>
      <c r="DW32" s="9">
        <v>2.6249148236008189E-3</v>
      </c>
      <c r="DX32" s="9">
        <v>1.0994248209727918E-3</v>
      </c>
      <c r="DY32" s="9">
        <v>3.5118494582194783E-4</v>
      </c>
      <c r="DZ32" s="9">
        <v>2.1996841683697946E-3</v>
      </c>
      <c r="EA32" s="9">
        <v>8.5602544711261002E-4</v>
      </c>
      <c r="EB32" s="9">
        <v>2.0168334746485947E-3</v>
      </c>
      <c r="EC32" s="9">
        <v>2.4433830220735118E-2</v>
      </c>
      <c r="ED32" s="9">
        <v>6.5248945304542769E-5</v>
      </c>
      <c r="EE32" s="9">
        <v>3.2278326289085464E-4</v>
      </c>
      <c r="EF32" s="9">
        <v>8.8545353757981147E-5</v>
      </c>
      <c r="EG32" s="9">
        <v>1.7970786021950709E-5</v>
      </c>
      <c r="EH32" s="9">
        <v>0</v>
      </c>
    </row>
    <row r="33" spans="1:138" x14ac:dyDescent="0.35">
      <c r="A33" s="9" t="s">
        <v>34</v>
      </c>
      <c r="B33" s="9">
        <v>30</v>
      </c>
      <c r="C33" s="9">
        <v>7.7083591681277097E-2</v>
      </c>
      <c r="D33" s="9">
        <v>486.96582602339345</v>
      </c>
      <c r="E33" s="9">
        <v>4.7617251143324708</v>
      </c>
      <c r="F33" s="9">
        <v>12.132960609038264</v>
      </c>
      <c r="G33" s="9">
        <v>11.384018027007899</v>
      </c>
      <c r="H33" s="9">
        <v>3.4315193909591452E-2</v>
      </c>
      <c r="I33" s="9">
        <v>1.1451351483201224</v>
      </c>
      <c r="J33" s="9">
        <v>0.2024496179283525</v>
      </c>
      <c r="K33" s="9">
        <v>1.4062551594539379</v>
      </c>
      <c r="L33" s="9">
        <v>1651.9994517543855</v>
      </c>
      <c r="M33" s="9">
        <v>6.5397585810438794E-2</v>
      </c>
      <c r="N33" s="9">
        <v>2.7999341820598551E-3</v>
      </c>
      <c r="O33" s="9">
        <v>3.5223301400035766E-3</v>
      </c>
      <c r="P33" s="9">
        <v>5.2482083249654789E-2</v>
      </c>
      <c r="Q33" s="9">
        <v>9.2979420967998026E-3</v>
      </c>
      <c r="R33" s="9">
        <v>1.8457031292967011E-4</v>
      </c>
      <c r="S33" s="9">
        <v>1.0510469059999348</v>
      </c>
      <c r="T33" s="9">
        <v>4.7865971887142938E-5</v>
      </c>
      <c r="U33" s="9">
        <v>4.1379971844753864E-3</v>
      </c>
      <c r="V33" s="9">
        <v>1.9521429628486178E-4</v>
      </c>
      <c r="W33" s="9">
        <v>-7.5730106688285417E-7</v>
      </c>
      <c r="X33" s="9">
        <v>0</v>
      </c>
      <c r="Y33" s="9">
        <v>8408095.7084274385</v>
      </c>
      <c r="Z33" s="9"/>
      <c r="AA33" s="9">
        <v>4.9032662975013443E-2</v>
      </c>
      <c r="AB33" s="9">
        <v>3232.1591787442753</v>
      </c>
      <c r="AC33" s="9">
        <v>0.71194793154309888</v>
      </c>
      <c r="AD33" s="9">
        <v>1.7842074562735162</v>
      </c>
      <c r="AE33" s="9">
        <v>1.4645653057916639</v>
      </c>
      <c r="AF33" s="9">
        <v>0.17129537223305216</v>
      </c>
      <c r="AG33" s="9">
        <v>1.7861272815503795</v>
      </c>
      <c r="AH33" s="9">
        <v>7.1500883673710644E-2</v>
      </c>
      <c r="AI33" s="9">
        <v>0.17430463462376308</v>
      </c>
      <c r="AJ33" s="9">
        <v>1485.2568899296316</v>
      </c>
      <c r="AK33" s="9">
        <v>2.2197508422709174E-2</v>
      </c>
      <c r="AL33" s="9">
        <v>9.1542520260778741E-3</v>
      </c>
      <c r="AM33" s="9">
        <v>2.3643894806965058E-3</v>
      </c>
      <c r="AN33" s="9">
        <v>5.3753300620596911E-2</v>
      </c>
      <c r="AO33" s="9">
        <v>8.5363049080128227E-3</v>
      </c>
      <c r="AP33" s="9">
        <v>1.7287578745533713E-2</v>
      </c>
      <c r="AQ33" s="9">
        <v>0.10332256577092183</v>
      </c>
      <c r="AR33" s="9">
        <v>4.2995493729534509E-4</v>
      </c>
      <c r="AS33" s="9">
        <v>1.2548390402476058E-3</v>
      </c>
      <c r="AT33" s="9">
        <v>4.8579203930671546E-4</v>
      </c>
      <c r="AU33" s="9">
        <v>1.8345648767807988E-7</v>
      </c>
      <c r="AV33" s="9">
        <v>0</v>
      </c>
      <c r="AW33" s="9">
        <v>2072219.8135520907</v>
      </c>
      <c r="AX33" s="9">
        <v>7.0772552919270522E-3</v>
      </c>
      <c r="AY33" s="9">
        <v>466.5219929779318</v>
      </c>
      <c r="AZ33" s="9">
        <v>0.10276083248135136</v>
      </c>
      <c r="BA33" s="9">
        <v>0.257528163792413</v>
      </c>
      <c r="BB33" s="9">
        <v>0.21139179338615094</v>
      </c>
      <c r="BC33" s="9">
        <v>2.4724357317422455E-2</v>
      </c>
      <c r="BD33" s="9">
        <v>0.25780526670251153</v>
      </c>
      <c r="BE33" s="9">
        <v>1.0320263609078241E-2</v>
      </c>
      <c r="BF33" s="9">
        <v>2.5158706930257246E-2</v>
      </c>
      <c r="BG33" s="9">
        <v>214.37836630415481</v>
      </c>
      <c r="BH33" s="9">
        <v>3.2039343657975319E-3</v>
      </c>
      <c r="BI33" s="9">
        <v>1.3213024678714344E-3</v>
      </c>
      <c r="BJ33" s="9">
        <v>3.4127022578731177E-4</v>
      </c>
      <c r="BK33" s="9">
        <v>7.7586206457831266E-3</v>
      </c>
      <c r="BL33" s="9">
        <v>1.2321094841314818E-3</v>
      </c>
      <c r="BM33" s="9">
        <v>2.4952470605926857E-3</v>
      </c>
      <c r="BN33" s="9">
        <v>1.5234081212207732E-2</v>
      </c>
      <c r="BO33" s="9">
        <v>6.2058649696719039E-5</v>
      </c>
      <c r="BP33" s="9">
        <v>1.8112041441915172E-4</v>
      </c>
      <c r="BQ33" s="9">
        <v>7.011804116597736E-5</v>
      </c>
      <c r="BR33" s="9">
        <v>2.6479663136380674E-8</v>
      </c>
      <c r="BS33" s="9">
        <v>0</v>
      </c>
      <c r="BT33" s="9">
        <v>299099.1667935939</v>
      </c>
      <c r="BU33" s="9">
        <v>7.1304851905178476E-2</v>
      </c>
      <c r="BV33" s="9">
        <v>486.96582602339345</v>
      </c>
      <c r="BW33" s="9">
        <v>4.688547566540346</v>
      </c>
      <c r="BX33" s="9">
        <v>14.524025715713242</v>
      </c>
      <c r="BY33" s="9">
        <v>13.596442847455107</v>
      </c>
      <c r="BZ33" s="9">
        <v>3.3763572945741151E-2</v>
      </c>
      <c r="CA33" s="9">
        <v>1.1207066817320177</v>
      </c>
      <c r="CB33" s="9">
        <v>0.19023396972371276</v>
      </c>
      <c r="CC33" s="9">
        <v>0.88295828823510514</v>
      </c>
      <c r="CD33" s="9">
        <v>1651.9994517543855</v>
      </c>
      <c r="CE33" s="9">
        <v>6.1880437332945258E-2</v>
      </c>
      <c r="CF33" s="9">
        <v>3.0372446949775145E-3</v>
      </c>
      <c r="CG33" s="9">
        <v>3.5911544650429361E-3</v>
      </c>
      <c r="CH33" s="9">
        <v>5.3527010666570278E-2</v>
      </c>
      <c r="CI33" s="9">
        <v>1.0042754730147126E-2</v>
      </c>
      <c r="CJ33" s="9">
        <v>1.9272176494575827E-4</v>
      </c>
      <c r="CK33" s="9">
        <v>1.0760229672823425</v>
      </c>
      <c r="CL33" s="9">
        <v>4.6651481773572572E-5</v>
      </c>
      <c r="CM33" s="9">
        <v>4.2229888294853272E-3</v>
      </c>
      <c r="CN33" s="9">
        <v>1.9302020497170868E-4</v>
      </c>
      <c r="CO33" s="9">
        <v>-7.6099216697969912E-7</v>
      </c>
      <c r="CP33" s="9">
        <v>0</v>
      </c>
      <c r="CQ33" s="9">
        <v>4.5372244662647644E-2</v>
      </c>
      <c r="CR33" s="9">
        <v>3232.1591787442753</v>
      </c>
      <c r="CS33" s="9">
        <v>0.69928573845533293</v>
      </c>
      <c r="CT33" s="9">
        <v>2.1126263518982911</v>
      </c>
      <c r="CU33" s="9">
        <v>1.6800848879712331</v>
      </c>
      <c r="CV33" s="9">
        <v>0.16864269652472724</v>
      </c>
      <c r="CW33" s="9">
        <v>1.7499489369124674</v>
      </c>
      <c r="CX33" s="9">
        <v>7.7765611481947994E-2</v>
      </c>
      <c r="CY33" s="9">
        <v>0.10814135833587735</v>
      </c>
      <c r="CZ33" s="9">
        <v>1485.2568899296316</v>
      </c>
      <c r="DA33" s="9">
        <v>2.0630979540210415E-2</v>
      </c>
      <c r="DB33" s="9">
        <v>9.8998116531552102E-3</v>
      </c>
      <c r="DC33" s="9">
        <v>2.4132461650525536E-3</v>
      </c>
      <c r="DD33" s="9">
        <v>5.4574958578664887E-2</v>
      </c>
      <c r="DE33" s="9">
        <v>9.1749785970524217E-3</v>
      </c>
      <c r="DF33" s="9">
        <v>1.6944362448399766E-2</v>
      </c>
      <c r="DG33" s="9">
        <v>0.1053129507005609</v>
      </c>
      <c r="DH33" s="9">
        <v>4.1783377187354739E-4</v>
      </c>
      <c r="DI33" s="9">
        <v>1.2778076745407125E-3</v>
      </c>
      <c r="DJ33" s="9">
        <v>4.7927484374713929E-4</v>
      </c>
      <c r="DK33" s="9">
        <v>1.8005578276149817E-7</v>
      </c>
      <c r="DL33" s="9">
        <v>0</v>
      </c>
      <c r="DM33" s="9">
        <v>6.5489194174292945E-3</v>
      </c>
      <c r="DN33" s="9">
        <v>466.5219929779318</v>
      </c>
      <c r="DO33" s="9">
        <v>0.10093320233441318</v>
      </c>
      <c r="DP33" s="9">
        <v>0.30493134824139384</v>
      </c>
      <c r="DQ33" s="9">
        <v>0.24249936558290344</v>
      </c>
      <c r="DR33" s="9">
        <v>2.4341476558853912E-2</v>
      </c>
      <c r="DS33" s="9">
        <v>0.25258337244862816</v>
      </c>
      <c r="DT33" s="9">
        <v>1.1224499180699633E-2</v>
      </c>
      <c r="DU33" s="9">
        <v>1.5608860586437642E-2</v>
      </c>
      <c r="DV33" s="9">
        <v>214.37836630415481</v>
      </c>
      <c r="DW33" s="9">
        <v>2.9778253977965365E-3</v>
      </c>
      <c r="DX33" s="9">
        <v>1.4289147307189388E-3</v>
      </c>
      <c r="DY33" s="9">
        <v>3.4832208075348097E-4</v>
      </c>
      <c r="DZ33" s="9">
        <v>7.8772167566012134E-3</v>
      </c>
      <c r="EA33" s="9">
        <v>1.3242940907043177E-3</v>
      </c>
      <c r="EB33" s="9">
        <v>2.4457080552075482E-3</v>
      </c>
      <c r="EC33" s="9">
        <v>1.5527547459734944E-2</v>
      </c>
      <c r="ED33" s="9">
        <v>6.030911016692732E-5</v>
      </c>
      <c r="EE33" s="9">
        <v>1.8443565121716252E-4</v>
      </c>
      <c r="EF33" s="9">
        <v>6.9177365013306681E-5</v>
      </c>
      <c r="EG33" s="9">
        <v>2.5988813661624938E-8</v>
      </c>
      <c r="EH33" s="9">
        <v>0</v>
      </c>
    </row>
    <row r="34" spans="1:138" x14ac:dyDescent="0.35">
      <c r="A34" s="8" t="s">
        <v>35</v>
      </c>
      <c r="B34" s="8">
        <v>4</v>
      </c>
      <c r="C34" s="8">
        <v>7.439380912025878E-2</v>
      </c>
      <c r="D34" s="8">
        <v>216.45293209876493</v>
      </c>
      <c r="E34" s="8">
        <v>4.8614482570569679</v>
      </c>
      <c r="F34" s="8">
        <v>8.2147761651820783</v>
      </c>
      <c r="G34" s="8">
        <v>7.8522542247125822</v>
      </c>
      <c r="H34" s="8">
        <v>0.13313611335151398</v>
      </c>
      <c r="I34" s="8">
        <v>1.4218945930109685</v>
      </c>
      <c r="J34" s="8">
        <v>0.29473753502702116</v>
      </c>
      <c r="K34" s="8">
        <v>1.3207863459820648</v>
      </c>
      <c r="L34" s="8">
        <v>3892.919426878153</v>
      </c>
      <c r="M34" s="8">
        <v>9.2284200025627552E-2</v>
      </c>
      <c r="N34" s="8">
        <v>1.5784511252457747E-2</v>
      </c>
      <c r="O34" s="8">
        <v>5.39273840892483E-3</v>
      </c>
      <c r="P34" s="8">
        <v>6.4085755663647576E-2</v>
      </c>
      <c r="Q34" s="8">
        <v>5.9158473888368174E-2</v>
      </c>
      <c r="R34" s="8">
        <v>-8.8906431045601558E-3</v>
      </c>
      <c r="S34" s="8">
        <v>1.0427509546951168</v>
      </c>
      <c r="T34" s="8">
        <v>1.1965608214273281E-4</v>
      </c>
      <c r="U34" s="8">
        <v>1.3175513757939347E-3</v>
      </c>
      <c r="V34" s="8">
        <v>4.2102646119221285E-4</v>
      </c>
      <c r="W34" s="8">
        <v>7.6283301857708533E-6</v>
      </c>
      <c r="X34" s="8">
        <v>1.1872759104856845E-5</v>
      </c>
      <c r="Y34" s="8">
        <v>7738547.8084707549</v>
      </c>
      <c r="Z34" s="8"/>
      <c r="AA34" s="8">
        <v>5.3280105931215203E-2</v>
      </c>
      <c r="AB34" s="8">
        <v>1797.0991793012874</v>
      </c>
      <c r="AC34" s="8">
        <v>1.0247413272214299</v>
      </c>
      <c r="AD34" s="8">
        <v>1.2292806417597171</v>
      </c>
      <c r="AE34" s="8">
        <v>2.0139862143691092</v>
      </c>
      <c r="AF34" s="8">
        <v>0.31610513246369731</v>
      </c>
      <c r="AG34" s="8">
        <v>2.3336589181046494</v>
      </c>
      <c r="AH34" s="8">
        <v>0.14851699076362598</v>
      </c>
      <c r="AI34" s="8">
        <v>0.20855141365490276</v>
      </c>
      <c r="AJ34" s="8">
        <v>10981.06600413968</v>
      </c>
      <c r="AK34" s="8">
        <v>6.7694071463585623E-2</v>
      </c>
      <c r="AL34" s="8">
        <v>3.6183672536124666E-2</v>
      </c>
      <c r="AM34" s="8">
        <v>3.0770970121302833E-3</v>
      </c>
      <c r="AN34" s="8">
        <v>1.9449628020338745E-2</v>
      </c>
      <c r="AO34" s="8">
        <v>5.9029391564282538E-2</v>
      </c>
      <c r="AP34" s="8">
        <v>2.2473233831637459E-2</v>
      </c>
      <c r="AQ34" s="8">
        <v>0.16769939124151897</v>
      </c>
      <c r="AR34" s="8">
        <v>1.1863898007590267E-3</v>
      </c>
      <c r="AS34" s="8">
        <v>8.7384275404367158E-4</v>
      </c>
      <c r="AT34" s="8">
        <v>6.2865398119704566E-4</v>
      </c>
      <c r="AU34" s="8">
        <v>3.7542625451824271E-5</v>
      </c>
      <c r="AV34" s="8">
        <v>5.0914305384896808E-5</v>
      </c>
      <c r="AW34" s="8">
        <v>2291287.1706660273</v>
      </c>
      <c r="AX34" s="8">
        <v>7.2505040540507115E-3</v>
      </c>
      <c r="AY34" s="8">
        <v>244.55422258125395</v>
      </c>
      <c r="AZ34" s="8">
        <v>0.13944963166860627</v>
      </c>
      <c r="BA34" s="8">
        <v>0.16728390683290831</v>
      </c>
      <c r="BB34" s="8">
        <v>0.27406880967799196</v>
      </c>
      <c r="BC34" s="8">
        <v>4.3016459978385796E-2</v>
      </c>
      <c r="BD34" s="8">
        <v>0.31757075461399042</v>
      </c>
      <c r="BE34" s="8">
        <v>2.0210602528029212E-2</v>
      </c>
      <c r="BF34" s="8">
        <v>2.8380252699478664E-2</v>
      </c>
      <c r="BG34" s="8">
        <v>1508.3654190864036</v>
      </c>
      <c r="BH34" s="8">
        <v>9.2119963165158015E-3</v>
      </c>
      <c r="BI34" s="8">
        <v>4.9239741518590421E-3</v>
      </c>
      <c r="BJ34" s="8">
        <v>4.1873986493121628E-4</v>
      </c>
      <c r="BK34" s="8">
        <v>2.6467591298204468E-3</v>
      </c>
      <c r="BL34" s="8">
        <v>8.0328827310801078E-3</v>
      </c>
      <c r="BM34" s="8">
        <v>3.0582197643202139E-3</v>
      </c>
      <c r="BN34" s="8">
        <v>2.2820996595393547E-2</v>
      </c>
      <c r="BO34" s="8">
        <v>1.614472026612119E-4</v>
      </c>
      <c r="BP34" s="8">
        <v>1.1891493682418761E-4</v>
      </c>
      <c r="BQ34" s="8">
        <v>8.5548971038998452E-5</v>
      </c>
      <c r="BR34" s="8">
        <v>5.8631730479863252E-6</v>
      </c>
      <c r="BS34" s="8">
        <v>6.9285593778463921E-6</v>
      </c>
      <c r="BT34" s="8">
        <v>311804.69012872904</v>
      </c>
      <c r="BU34" s="8">
        <v>6.8933510957713481E-2</v>
      </c>
      <c r="BV34" s="8">
        <v>216.45293209876493</v>
      </c>
      <c r="BW34" s="8">
        <v>4.7846084975495797</v>
      </c>
      <c r="BX34" s="8">
        <v>9.8373850919347703</v>
      </c>
      <c r="BY34" s="8">
        <v>9.3566200703435793</v>
      </c>
      <c r="BZ34" s="8">
        <v>0.13074178440756995</v>
      </c>
      <c r="CA34" s="8">
        <v>1.3908692428387428</v>
      </c>
      <c r="CB34" s="8">
        <v>0.28153524956908976</v>
      </c>
      <c r="CC34" s="8">
        <v>0.8296843468447137</v>
      </c>
      <c r="CD34" s="8">
        <v>3892.919426878153</v>
      </c>
      <c r="CE34" s="8">
        <v>8.7227008289396987E-2</v>
      </c>
      <c r="CF34" s="8">
        <v>1.7331601258385319E-2</v>
      </c>
      <c r="CG34" s="8">
        <v>5.4863600547624949E-3</v>
      </c>
      <c r="CH34" s="8">
        <v>6.5363251830953692E-2</v>
      </c>
      <c r="CI34" s="8">
        <v>6.3922296581515492E-2</v>
      </c>
      <c r="CJ34" s="8">
        <v>-8.6965470984706854E-3</v>
      </c>
      <c r="CK34" s="8">
        <v>1.066148416253361</v>
      </c>
      <c r="CL34" s="8">
        <v>1.1517225122010483E-4</v>
      </c>
      <c r="CM34" s="8">
        <v>1.3435071212119668E-3</v>
      </c>
      <c r="CN34" s="8">
        <v>4.1545003990207024E-4</v>
      </c>
      <c r="CO34" s="8">
        <v>7.6808272707060581E-6</v>
      </c>
      <c r="CP34" s="8">
        <v>1.2318532479070405E-5</v>
      </c>
      <c r="CQ34" s="8">
        <v>4.9406996850153692E-2</v>
      </c>
      <c r="CR34" s="8">
        <v>1797.0991793012874</v>
      </c>
      <c r="CS34" s="8">
        <v>1.0002374641485325</v>
      </c>
      <c r="CT34" s="8">
        <v>1.4769558296546497</v>
      </c>
      <c r="CU34" s="8">
        <v>2.3647661720715014</v>
      </c>
      <c r="CV34" s="8">
        <v>0.31059962619879805</v>
      </c>
      <c r="CW34" s="8">
        <v>2.2838393778157098</v>
      </c>
      <c r="CX34" s="8">
        <v>0.15129679532748733</v>
      </c>
      <c r="CY34" s="8">
        <v>0.13001430672736775</v>
      </c>
      <c r="CZ34" s="8">
        <v>10981.06600413968</v>
      </c>
      <c r="DA34" s="8">
        <v>6.5235316278883931E-2</v>
      </c>
      <c r="DB34" s="8">
        <v>4.039105867605812E-2</v>
      </c>
      <c r="DC34" s="8">
        <v>3.1351682416192548E-3</v>
      </c>
      <c r="DD34" s="8">
        <v>1.9778756786508547E-2</v>
      </c>
      <c r="DE34" s="8">
        <v>6.3813094237378853E-2</v>
      </c>
      <c r="DF34" s="8">
        <v>2.2088990612796087E-2</v>
      </c>
      <c r="DG34" s="8">
        <v>0.17099752125116766</v>
      </c>
      <c r="DH34" s="8">
        <v>1.1455292397752205E-3</v>
      </c>
      <c r="DI34" s="8">
        <v>8.9258654188229902E-4</v>
      </c>
      <c r="DJ34" s="8">
        <v>6.1968572838165515E-4</v>
      </c>
      <c r="DK34" s="8">
        <v>3.7774706937895777E-5</v>
      </c>
      <c r="DL34" s="8">
        <v>5.2845255144332121E-5</v>
      </c>
      <c r="DM34" s="8">
        <v>6.7234406670095698E-3</v>
      </c>
      <c r="DN34" s="8">
        <v>244.55422258125395</v>
      </c>
      <c r="DO34" s="8">
        <v>0.13611507826551594</v>
      </c>
      <c r="DP34" s="8">
        <v>0.20098823084904907</v>
      </c>
      <c r="DQ34" s="8">
        <v>0.32180391569832123</v>
      </c>
      <c r="DR34" s="8">
        <v>4.2267255471458057E-2</v>
      </c>
      <c r="DS34" s="8">
        <v>0.31079117389577199</v>
      </c>
      <c r="DT34" s="8">
        <v>2.0588886015035893E-2</v>
      </c>
      <c r="DU34" s="8">
        <v>1.7692706152430734E-2</v>
      </c>
      <c r="DV34" s="8">
        <v>1508.3654190864036</v>
      </c>
      <c r="DW34" s="8">
        <v>8.8774021162412592E-3</v>
      </c>
      <c r="DX34" s="8">
        <v>5.4965268848421031E-3</v>
      </c>
      <c r="DY34" s="8">
        <v>4.2664235831921872E-4</v>
      </c>
      <c r="DZ34" s="8">
        <v>2.6915478818642143E-3</v>
      </c>
      <c r="EA34" s="8">
        <v>8.6838622105397684E-3</v>
      </c>
      <c r="EB34" s="8">
        <v>3.0059308852487736E-3</v>
      </c>
      <c r="EC34" s="8">
        <v>2.3269815241449093E-2</v>
      </c>
      <c r="ED34" s="8">
        <v>1.5588678460486745E-4</v>
      </c>
      <c r="EE34" s="8">
        <v>1.2146564327149994E-4</v>
      </c>
      <c r="EF34" s="8">
        <v>8.4328546412221482E-5</v>
      </c>
      <c r="EG34" s="8">
        <v>5.8994180867308111E-6</v>
      </c>
      <c r="EH34" s="8">
        <v>7.1913283572667505E-6</v>
      </c>
    </row>
    <row r="35" spans="1:138" x14ac:dyDescent="0.35">
      <c r="A35" s="10" t="s">
        <v>36</v>
      </c>
      <c r="B35" s="10">
        <v>15</v>
      </c>
      <c r="C35" s="10">
        <v>6.4978703990224276E-2</v>
      </c>
      <c r="D35" s="10">
        <v>347.52602339181311</v>
      </c>
      <c r="E35" s="10">
        <v>4.7481073122900286</v>
      </c>
      <c r="F35" s="10">
        <v>11.871465787092241</v>
      </c>
      <c r="G35" s="10">
        <v>11.696353856408635</v>
      </c>
      <c r="H35" s="10">
        <v>9.8925626905490421E-2</v>
      </c>
      <c r="I35" s="10">
        <v>1.0032409776365498</v>
      </c>
      <c r="J35" s="10">
        <v>0.56586065766374216</v>
      </c>
      <c r="K35" s="10">
        <v>1.4049588438859835</v>
      </c>
      <c r="L35" s="10">
        <v>6790.5614661654154</v>
      </c>
      <c r="M35" s="10">
        <v>6.4656919177038433E-2</v>
      </c>
      <c r="N35" s="10">
        <v>7.025981578733363E-3</v>
      </c>
      <c r="O35" s="10">
        <v>3.4312991534870109E-3</v>
      </c>
      <c r="P35" s="10">
        <v>0.25648628772593673</v>
      </c>
      <c r="Q35" s="10">
        <v>2.9012568008755197</v>
      </c>
      <c r="R35" s="10">
        <v>-5.3391261692967134E-3</v>
      </c>
      <c r="S35" s="10">
        <v>1.3173392727532618</v>
      </c>
      <c r="T35" s="10">
        <v>3.8239633708449038E-4</v>
      </c>
      <c r="U35" s="10">
        <v>3.1414653006724531E-3</v>
      </c>
      <c r="V35" s="10">
        <v>2.430735249408337E-4</v>
      </c>
      <c r="W35" s="10">
        <v>1.4219978322528216E-5</v>
      </c>
      <c r="X35" s="10">
        <v>1.2880234838258874E-5</v>
      </c>
      <c r="Y35" s="10">
        <v>6377812.0077085737</v>
      </c>
      <c r="Z35" s="10"/>
      <c r="AA35" s="10">
        <v>6.4565393617488392E-2</v>
      </c>
      <c r="AB35" s="10">
        <v>3145.8935735218261</v>
      </c>
      <c r="AC35" s="10">
        <v>1.7512341253541563</v>
      </c>
      <c r="AD35" s="10">
        <v>2.3860743167839495</v>
      </c>
      <c r="AE35" s="10">
        <v>2.0852627365610679</v>
      </c>
      <c r="AF35" s="10">
        <v>0.49051425676376859</v>
      </c>
      <c r="AG35" s="10">
        <v>2.4281543606409395</v>
      </c>
      <c r="AH35" s="10">
        <v>0.21503173956349669</v>
      </c>
      <c r="AI35" s="10">
        <v>0.13548040411348497</v>
      </c>
      <c r="AJ35" s="10">
        <v>3476.5437533424492</v>
      </c>
      <c r="AK35" s="10">
        <v>5.7765335916130575E-2</v>
      </c>
      <c r="AL35" s="10">
        <v>1.5472737793261051E-2</v>
      </c>
      <c r="AM35" s="10">
        <v>2.5900201064856061E-3</v>
      </c>
      <c r="AN35" s="10">
        <v>0.48469669782517444</v>
      </c>
      <c r="AO35" s="10">
        <v>2.7198771895965632</v>
      </c>
      <c r="AP35" s="10">
        <v>2.2951530429636626E-2</v>
      </c>
      <c r="AQ35" s="10">
        <v>0.21346618342165471</v>
      </c>
      <c r="AR35" s="10">
        <v>1.8624352401613933E-3</v>
      </c>
      <c r="AS35" s="10">
        <v>1.365922133794823E-3</v>
      </c>
      <c r="AT35" s="10">
        <v>5.5775607742001589E-4</v>
      </c>
      <c r="AU35" s="10">
        <v>8.8510620735284183E-5</v>
      </c>
      <c r="AV35" s="10">
        <v>5.1317567101642891E-5</v>
      </c>
      <c r="AW35" s="10">
        <v>1590443.7969765628</v>
      </c>
      <c r="AX35" s="10">
        <v>1.4437260912273509E-2</v>
      </c>
      <c r="AY35" s="10">
        <v>703.44318803745352</v>
      </c>
      <c r="AZ35" s="10">
        <v>0.39158785488092812</v>
      </c>
      <c r="BA35" s="10">
        <v>0.53354243716952787</v>
      </c>
      <c r="BB35" s="10">
        <v>0.46627892298977835</v>
      </c>
      <c r="BC35" s="10">
        <v>0.10968232220565725</v>
      </c>
      <c r="BD35" s="10">
        <v>0.54295182102556805</v>
      </c>
      <c r="BE35" s="10">
        <v>4.8082558698400953E-2</v>
      </c>
      <c r="BF35" s="10">
        <v>3.0294339321689449E-2</v>
      </c>
      <c r="BG35" s="10">
        <v>777.37881592259782</v>
      </c>
      <c r="BH35" s="10">
        <v>1.2916721785157806E-2</v>
      </c>
      <c r="BI35" s="10">
        <v>3.4598093503761793E-3</v>
      </c>
      <c r="BJ35" s="10">
        <v>5.7914610211930585E-4</v>
      </c>
      <c r="BK35" s="10">
        <v>0.10838147648067645</v>
      </c>
      <c r="BL35" s="10">
        <v>0.60818302863889984</v>
      </c>
      <c r="BM35" s="10">
        <v>5.1321182228322446E-3</v>
      </c>
      <c r="BN35" s="10">
        <v>4.7732489702825856E-2</v>
      </c>
      <c r="BO35" s="10">
        <v>4.1645318006920218E-4</v>
      </c>
      <c r="BP35" s="10">
        <v>3.0542947431367868E-4</v>
      </c>
      <c r="BQ35" s="10">
        <v>1.2471805039747911E-4</v>
      </c>
      <c r="BR35" s="10">
        <v>1.9791576469479784E-5</v>
      </c>
      <c r="BS35" s="10">
        <v>1.1474956847918036E-5</v>
      </c>
      <c r="BT35" s="10">
        <v>355634.04444324691</v>
      </c>
      <c r="BU35" s="10">
        <v>6.0181198216536856E-2</v>
      </c>
      <c r="BV35" s="10">
        <v>347.52602339181311</v>
      </c>
      <c r="BW35" s="10">
        <v>4.6818541083286052</v>
      </c>
      <c r="BX35" s="10">
        <v>14.294046422934382</v>
      </c>
      <c r="BY35" s="10">
        <v>14.064301133285932</v>
      </c>
      <c r="BZ35" s="10">
        <v>9.7113253320383494E-2</v>
      </c>
      <c r="CA35" s="10">
        <v>0.98320154060897313</v>
      </c>
      <c r="CB35" s="10">
        <v>0.53380290334560665</v>
      </c>
      <c r="CC35" s="10">
        <v>0.88092548627139988</v>
      </c>
      <c r="CD35" s="10">
        <v>6790.5614661654154</v>
      </c>
      <c r="CE35" s="10">
        <v>6.2334968109734087E-2</v>
      </c>
      <c r="CF35" s="10">
        <v>7.6882343463359325E-3</v>
      </c>
      <c r="CG35" s="10">
        <v>3.5244875674941565E-3</v>
      </c>
      <c r="CH35" s="10">
        <v>0.26215425040756241</v>
      </c>
      <c r="CI35" s="10">
        <v>3.1426053690531894</v>
      </c>
      <c r="CJ35" s="10">
        <v>-5.2971355822142453E-3</v>
      </c>
      <c r="CK35" s="10">
        <v>1.3540895490432578</v>
      </c>
      <c r="CL35" s="10">
        <v>3.7288488892333037E-4</v>
      </c>
      <c r="CM35" s="10">
        <v>3.2109840733256811E-3</v>
      </c>
      <c r="CN35" s="10">
        <v>2.415859973896286E-4</v>
      </c>
      <c r="CO35" s="10">
        <v>1.4364907863429353E-5</v>
      </c>
      <c r="CP35" s="10">
        <v>1.3381639336609217E-5</v>
      </c>
      <c r="CQ35" s="10">
        <v>5.9791214158348392E-2</v>
      </c>
      <c r="CR35" s="10">
        <v>3145.8935735218261</v>
      </c>
      <c r="CS35" s="10">
        <v>1.7213695353474165</v>
      </c>
      <c r="CT35" s="10">
        <v>2.745742914495688</v>
      </c>
      <c r="CU35" s="10">
        <v>2.3677258467153743</v>
      </c>
      <c r="CV35" s="10">
        <v>0.48117193884827353</v>
      </c>
      <c r="CW35" s="10">
        <v>2.3800141566776438</v>
      </c>
      <c r="CX35" s="10">
        <v>0.19170409332246757</v>
      </c>
      <c r="CY35" s="10">
        <v>8.46381974082039E-2</v>
      </c>
      <c r="CZ35" s="10">
        <v>3476.5437533424492</v>
      </c>
      <c r="DA35" s="10">
        <v>5.5809270787750671E-2</v>
      </c>
      <c r="DB35" s="10">
        <v>1.7200638767563229E-2</v>
      </c>
      <c r="DC35" s="10">
        <v>2.6626786340857096E-3</v>
      </c>
      <c r="DD35" s="10">
        <v>0.4956120053132646</v>
      </c>
      <c r="DE35" s="10">
        <v>2.9459248120440908</v>
      </c>
      <c r="DF35" s="10">
        <v>2.2736004742692304E-2</v>
      </c>
      <c r="DG35" s="10">
        <v>0.21724159068297122</v>
      </c>
      <c r="DH35" s="10">
        <v>1.8185683087802798E-3</v>
      </c>
      <c r="DI35" s="10">
        <v>1.3959693082217165E-3</v>
      </c>
      <c r="DJ35" s="10">
        <v>5.5332764584590393E-4</v>
      </c>
      <c r="DK35" s="10">
        <v>8.9385915854922743E-5</v>
      </c>
      <c r="DL35" s="10">
        <v>5.3325266350163078E-5</v>
      </c>
      <c r="DM35" s="10">
        <v>1.3369721931531487E-2</v>
      </c>
      <c r="DN35" s="10">
        <v>703.44318803745352</v>
      </c>
      <c r="DO35" s="10">
        <v>0.38490992954340503</v>
      </c>
      <c r="DP35" s="10">
        <v>0.61396678055507503</v>
      </c>
      <c r="DQ35" s="10">
        <v>0.52943959453388234</v>
      </c>
      <c r="DR35" s="10">
        <v>0.10759331641301115</v>
      </c>
      <c r="DS35" s="10">
        <v>0.53218734417430469</v>
      </c>
      <c r="DT35" s="10">
        <v>4.2866338423400097E-2</v>
      </c>
      <c r="DU35" s="10">
        <v>1.8925676289779043E-2</v>
      </c>
      <c r="DV35" s="10">
        <v>777.37881592259782</v>
      </c>
      <c r="DW35" s="10">
        <v>1.2479332325610373E-2</v>
      </c>
      <c r="DX35" s="10">
        <v>3.8461797540689582E-3</v>
      </c>
      <c r="DY35" s="10">
        <v>5.9539304280519347E-4</v>
      </c>
      <c r="DZ35" s="10">
        <v>0.11082221343454465</v>
      </c>
      <c r="EA35" s="10">
        <v>0.65872881363338776</v>
      </c>
      <c r="EB35" s="10">
        <v>5.0839252141417603E-3</v>
      </c>
      <c r="EC35" s="10">
        <v>4.8576696430730856E-2</v>
      </c>
      <c r="ED35" s="10">
        <v>4.0664423601595331E-4</v>
      </c>
      <c r="EE35" s="10">
        <v>3.1214822676871139E-4</v>
      </c>
      <c r="EF35" s="10">
        <v>1.2372782299413702E-4</v>
      </c>
      <c r="EG35" s="10">
        <v>1.9987298408268348E-5</v>
      </c>
      <c r="EH35" s="10">
        <v>1.1923892047724675E-5</v>
      </c>
    </row>
    <row r="36" spans="1:138" x14ac:dyDescent="0.35">
      <c r="A36" s="10" t="s">
        <v>37</v>
      </c>
      <c r="B36" s="10">
        <v>16</v>
      </c>
      <c r="C36" s="10">
        <v>5.4006144408142075E-2</v>
      </c>
      <c r="D36" s="10">
        <v>321.30814814814676</v>
      </c>
      <c r="E36" s="10">
        <v>3.6598863915339304</v>
      </c>
      <c r="F36" s="10">
        <v>10.685775167185392</v>
      </c>
      <c r="G36" s="10">
        <v>10.495030484607492</v>
      </c>
      <c r="H36" s="10">
        <v>1.5713697446238812E-2</v>
      </c>
      <c r="I36" s="10">
        <v>1.0038794876541264</v>
      </c>
      <c r="J36" s="10">
        <v>0.35568319157336681</v>
      </c>
      <c r="K36" s="10">
        <v>1.4716091370334505</v>
      </c>
      <c r="L36" s="10">
        <v>797.60244897959171</v>
      </c>
      <c r="M36" s="10">
        <v>3.8273725116392002E-2</v>
      </c>
      <c r="N36" s="10">
        <v>1.9933146471400099E-3</v>
      </c>
      <c r="O36" s="10">
        <v>1.7924107125549434E-3</v>
      </c>
      <c r="P36" s="10">
        <v>9.250178429848108E-3</v>
      </c>
      <c r="Q36" s="10">
        <v>1.361969527348519E-2</v>
      </c>
      <c r="R36" s="10">
        <v>-4.7648951192099777E-3</v>
      </c>
      <c r="S36" s="10">
        <v>1.2879062926335154</v>
      </c>
      <c r="T36" s="10">
        <v>7.2540479228952156E-5</v>
      </c>
      <c r="U36" s="10">
        <v>2.354031883222767E-3</v>
      </c>
      <c r="V36" s="10">
        <v>1.0302447670016859E-4</v>
      </c>
      <c r="W36" s="10">
        <v>1.1147294630971235E-5</v>
      </c>
      <c r="X36" s="10">
        <v>0</v>
      </c>
      <c r="Y36" s="10">
        <v>7638309.4712015949</v>
      </c>
      <c r="Z36" s="10"/>
      <c r="AA36" s="10">
        <v>4.0193403177365486E-2</v>
      </c>
      <c r="AB36" s="10">
        <v>2712.2015873454943</v>
      </c>
      <c r="AC36" s="10">
        <v>1.2951866958659739</v>
      </c>
      <c r="AD36" s="10">
        <v>1.0557326734885573</v>
      </c>
      <c r="AE36" s="10">
        <v>1.8182831337985323</v>
      </c>
      <c r="AF36" s="10">
        <v>9.7405463596375599E-2</v>
      </c>
      <c r="AG36" s="10">
        <v>2.2907443713167499</v>
      </c>
      <c r="AH36" s="10">
        <v>0.18147027830803539</v>
      </c>
      <c r="AI36" s="10">
        <v>0.12440408900925476</v>
      </c>
      <c r="AJ36" s="10">
        <v>1532.3417628704797</v>
      </c>
      <c r="AK36" s="10">
        <v>2.0072286309611793E-2</v>
      </c>
      <c r="AL36" s="10">
        <v>1.0177833315535184E-2</v>
      </c>
      <c r="AM36" s="10">
        <v>1.9064198785209516E-3</v>
      </c>
      <c r="AN36" s="10">
        <v>6.9054631423685333E-3</v>
      </c>
      <c r="AO36" s="10">
        <v>2.6738689073779787E-2</v>
      </c>
      <c r="AP36" s="10">
        <v>1.4778969155165638E-2</v>
      </c>
      <c r="AQ36" s="10">
        <v>9.1704816982401349E-2</v>
      </c>
      <c r="AR36" s="10">
        <v>5.2222580482793809E-4</v>
      </c>
      <c r="AS36" s="10">
        <v>9.6730212783022174E-4</v>
      </c>
      <c r="AT36" s="10">
        <v>2.6398548713802436E-4</v>
      </c>
      <c r="AU36" s="10">
        <v>7.4066010450819184E-5</v>
      </c>
      <c r="AV36" s="10">
        <v>0</v>
      </c>
      <c r="AW36" s="10">
        <v>1361239.3949639488</v>
      </c>
      <c r="AX36" s="10">
        <v>6.7939251414738232E-3</v>
      </c>
      <c r="AY36" s="10">
        <v>458.44574224529617</v>
      </c>
      <c r="AZ36" s="10">
        <v>0.2189265093357794</v>
      </c>
      <c r="BA36" s="10">
        <v>0.17845139217095318</v>
      </c>
      <c r="BB36" s="10">
        <v>0.30734594536618604</v>
      </c>
      <c r="BC36" s="10">
        <v>1.6464528398456094E-2</v>
      </c>
      <c r="BD36" s="10">
        <v>0.38720647038275041</v>
      </c>
      <c r="BE36" s="10">
        <v>3.0674075563760828E-2</v>
      </c>
      <c r="BF36" s="10">
        <v>2.1028129026359348E-2</v>
      </c>
      <c r="BG36" s="10">
        <v>259.01303211763633</v>
      </c>
      <c r="BH36" s="10">
        <v>3.3928356353394723E-3</v>
      </c>
      <c r="BI36" s="10">
        <v>1.720367826108441E-3</v>
      </c>
      <c r="BJ36" s="10">
        <v>3.2224377432620081E-4</v>
      </c>
      <c r="BK36" s="10">
        <v>1.1672363111287435E-3</v>
      </c>
      <c r="BL36" s="10">
        <v>4.5196633673135773E-3</v>
      </c>
      <c r="BM36" s="10">
        <v>2.49810173239795E-3</v>
      </c>
      <c r="BN36" s="10">
        <v>1.5500943250355285E-2</v>
      </c>
      <c r="BO36" s="10">
        <v>8.8272272175871154E-5</v>
      </c>
      <c r="BP36" s="10">
        <v>1.6350390178873186E-4</v>
      </c>
      <c r="BQ36" s="10">
        <v>4.4621691528256274E-5</v>
      </c>
      <c r="BR36" s="10">
        <v>1.2702215999465763E-5</v>
      </c>
      <c r="BS36" s="10">
        <v>0</v>
      </c>
      <c r="BT36" s="10">
        <v>230091.45327157059</v>
      </c>
      <c r="BU36" s="10">
        <v>4.993847352088937E-2</v>
      </c>
      <c r="BV36" s="10">
        <v>321.30814814814676</v>
      </c>
      <c r="BW36" s="10">
        <v>3.6050273989489723</v>
      </c>
      <c r="BX36" s="10">
        <v>12.795709911327265</v>
      </c>
      <c r="BY36" s="10">
        <v>12.553899543530422</v>
      </c>
      <c r="BZ36" s="10">
        <v>1.5452352933952113E-2</v>
      </c>
      <c r="CA36" s="10">
        <v>0.9824099931052126</v>
      </c>
      <c r="CB36" s="10">
        <v>0.32350441799738849</v>
      </c>
      <c r="CC36" s="10">
        <v>0.92349329452485385</v>
      </c>
      <c r="CD36" s="10">
        <v>797.60244897959171</v>
      </c>
      <c r="CE36" s="10">
        <v>3.6489074929559162E-2</v>
      </c>
      <c r="CF36" s="10">
        <v>2.1323666172989187E-3</v>
      </c>
      <c r="CG36" s="10">
        <v>1.8323047196967344E-3</v>
      </c>
      <c r="CH36" s="10">
        <v>9.4481434205113297E-3</v>
      </c>
      <c r="CI36" s="10">
        <v>1.4731389416520439E-2</v>
      </c>
      <c r="CJ36" s="10">
        <v>-4.696405666799971E-3</v>
      </c>
      <c r="CK36" s="10">
        <v>1.3191604243544071</v>
      </c>
      <c r="CL36" s="10">
        <v>7.0808916813141603E-5</v>
      </c>
      <c r="CM36" s="10">
        <v>2.4047821053214103E-3</v>
      </c>
      <c r="CN36" s="10">
        <v>1.0170983050852511E-4</v>
      </c>
      <c r="CO36" s="10">
        <v>1.1177601196336268E-5</v>
      </c>
      <c r="CP36" s="10">
        <v>0</v>
      </c>
      <c r="CQ36" s="10">
        <v>3.7204095349801514E-2</v>
      </c>
      <c r="CR36" s="10">
        <v>2712.2015873454943</v>
      </c>
      <c r="CS36" s="10">
        <v>1.2737875688381417</v>
      </c>
      <c r="CT36" s="10">
        <v>1.3051146134713998</v>
      </c>
      <c r="CU36" s="10">
        <v>2.1432049426053981</v>
      </c>
      <c r="CV36" s="10">
        <v>9.5787869673066864E-2</v>
      </c>
      <c r="CW36" s="10">
        <v>2.2410963413831055</v>
      </c>
      <c r="CX36" s="10">
        <v>0.17503721377643813</v>
      </c>
      <c r="CY36" s="10">
        <v>7.7343931905283186E-2</v>
      </c>
      <c r="CZ36" s="10">
        <v>1532.3417628704797</v>
      </c>
      <c r="DA36" s="10">
        <v>1.8921488205562956E-2</v>
      </c>
      <c r="DB36" s="10">
        <v>1.0891444641101561E-2</v>
      </c>
      <c r="DC36" s="10">
        <v>1.9443984707379297E-3</v>
      </c>
      <c r="DD36" s="10">
        <v>7.0451113496567295E-3</v>
      </c>
      <c r="DE36" s="10">
        <v>2.8883810104375188E-2</v>
      </c>
      <c r="DF36" s="10">
        <v>1.4566722298311499E-2</v>
      </c>
      <c r="DG36" s="10">
        <v>9.388336863027294E-2</v>
      </c>
      <c r="DH36" s="10">
        <v>5.0877127129671782E-4</v>
      </c>
      <c r="DI36" s="10">
        <v>9.8882197593260185E-4</v>
      </c>
      <c r="DJ36" s="10">
        <v>2.6064532291667809E-4</v>
      </c>
      <c r="DK36" s="10">
        <v>7.4226532837239938E-5</v>
      </c>
      <c r="DL36" s="10">
        <v>0</v>
      </c>
      <c r="DM36" s="10">
        <v>6.2886398956420331E-3</v>
      </c>
      <c r="DN36" s="10">
        <v>458.44574224529617</v>
      </c>
      <c r="DO36" s="10">
        <v>0.21530939668476973</v>
      </c>
      <c r="DP36" s="10">
        <v>0.22060463369674338</v>
      </c>
      <c r="DQ36" s="10">
        <v>0.36226775519962767</v>
      </c>
      <c r="DR36" s="10">
        <v>1.6191105121114619E-2</v>
      </c>
      <c r="DS36" s="10">
        <v>0.37881442163528872</v>
      </c>
      <c r="DT36" s="10">
        <v>2.9586689191796321E-2</v>
      </c>
      <c r="DU36" s="10">
        <v>1.307351062543655E-2</v>
      </c>
      <c r="DV36" s="10">
        <v>259.01303211763633</v>
      </c>
      <c r="DW36" s="10">
        <v>3.1983152525453954E-3</v>
      </c>
      <c r="DX36" s="10">
        <v>1.840990155713417E-3</v>
      </c>
      <c r="DY36" s="10">
        <v>3.2866332808635646E-4</v>
      </c>
      <c r="DZ36" s="10">
        <v>1.1908411664397094E-3</v>
      </c>
      <c r="EA36" s="10">
        <v>4.8822550004966421E-3</v>
      </c>
      <c r="EB36" s="10">
        <v>2.4622254655733439E-3</v>
      </c>
      <c r="EC36" s="10">
        <v>1.5869185689224182E-2</v>
      </c>
      <c r="ED36" s="10">
        <v>8.5998040924011493E-5</v>
      </c>
      <c r="EE36" s="10">
        <v>1.6714142002569946E-4</v>
      </c>
      <c r="EF36" s="10">
        <v>4.405710072762372E-5</v>
      </c>
      <c r="EG36" s="10">
        <v>1.2729745361620621E-5</v>
      </c>
      <c r="EH36" s="10">
        <v>0</v>
      </c>
    </row>
    <row r="37" spans="1:138" x14ac:dyDescent="0.35">
      <c r="A37" s="10" t="s">
        <v>38</v>
      </c>
      <c r="B37" s="10">
        <v>17</v>
      </c>
      <c r="C37" s="10">
        <v>5.3641666831120392E-2</v>
      </c>
      <c r="D37" s="10">
        <v>-32.748888888890619</v>
      </c>
      <c r="E37" s="10">
        <v>3.3910295376354385</v>
      </c>
      <c r="F37" s="10">
        <v>12.154647131175631</v>
      </c>
      <c r="G37" s="10">
        <v>11.711297086294332</v>
      </c>
      <c r="H37" s="10">
        <v>4.5846829550701136E-2</v>
      </c>
      <c r="I37" s="10">
        <v>0.73997193538351336</v>
      </c>
      <c r="J37" s="10">
        <v>1.2302461478346027</v>
      </c>
      <c r="K37" s="10">
        <v>1.4254322850488665</v>
      </c>
      <c r="L37" s="10">
        <v>1551.6545578231292</v>
      </c>
      <c r="M37" s="10">
        <v>3.6257366424964167E-2</v>
      </c>
      <c r="N37" s="10">
        <v>2.5211002245586153E-3</v>
      </c>
      <c r="O37" s="10">
        <v>2.8496714964393959E-3</v>
      </c>
      <c r="P37" s="10">
        <v>4.5959515630271168E-2</v>
      </c>
      <c r="Q37" s="10">
        <v>7.3360387810667574E-2</v>
      </c>
      <c r="R37" s="10">
        <v>-4.1851457089364984E-3</v>
      </c>
      <c r="S37" s="10">
        <v>1.3540421705980838</v>
      </c>
      <c r="T37" s="10">
        <v>7.6110902778539074E-5</v>
      </c>
      <c r="U37" s="10">
        <v>4.9751342510009483E-3</v>
      </c>
      <c r="V37" s="10">
        <v>1.9357594912448056E-4</v>
      </c>
      <c r="W37" s="10">
        <v>-4.0285208763385221E-7</v>
      </c>
      <c r="X37" s="10">
        <v>4.2414776838198834E-6</v>
      </c>
      <c r="Y37" s="10">
        <v>8075524.6351686083</v>
      </c>
      <c r="Z37" s="10"/>
      <c r="AA37" s="10">
        <v>4.3367791751551581E-2</v>
      </c>
      <c r="AB37" s="10">
        <v>2926.5658727264977</v>
      </c>
      <c r="AC37" s="10">
        <v>0.78417957436544006</v>
      </c>
      <c r="AD37" s="10">
        <v>1.7418642270201479</v>
      </c>
      <c r="AE37" s="10">
        <v>1.4782610746664417</v>
      </c>
      <c r="AF37" s="10">
        <v>0.22998818349057484</v>
      </c>
      <c r="AG37" s="10">
        <v>1.7494214046424235</v>
      </c>
      <c r="AH37" s="10">
        <v>0.37137950752643883</v>
      </c>
      <c r="AI37" s="10">
        <v>0.18270863791999292</v>
      </c>
      <c r="AJ37" s="10">
        <v>1657.8197821788415</v>
      </c>
      <c r="AK37" s="10">
        <v>1.9705467415097992E-2</v>
      </c>
      <c r="AL37" s="10">
        <v>8.2618752721341851E-3</v>
      </c>
      <c r="AM37" s="10">
        <v>2.415514035184366E-3</v>
      </c>
      <c r="AN37" s="10">
        <v>2.6820787057362658E-2</v>
      </c>
      <c r="AO37" s="10">
        <v>5.224899842685117E-2</v>
      </c>
      <c r="AP37" s="10">
        <v>1.3687943497125142E-2</v>
      </c>
      <c r="AQ37" s="10">
        <v>0.16496825167394119</v>
      </c>
      <c r="AR37" s="10">
        <v>5.2493637906724574E-4</v>
      </c>
      <c r="AS37" s="10">
        <v>1.8281250479096317E-3</v>
      </c>
      <c r="AT37" s="10">
        <v>5.5174040375543024E-4</v>
      </c>
      <c r="AU37" s="10">
        <v>8.3823662468011817E-8</v>
      </c>
      <c r="AV37" s="10">
        <v>3.1708930145266882E-5</v>
      </c>
      <c r="AW37" s="10">
        <v>1761914.5571694216</v>
      </c>
      <c r="AX37" s="10">
        <v>7.3304947434008165E-3</v>
      </c>
      <c r="AY37" s="10">
        <v>494.67991981561477</v>
      </c>
      <c r="AZ37" s="10">
        <v>0.13255054074922976</v>
      </c>
      <c r="BA37" s="10">
        <v>0.29442879252509535</v>
      </c>
      <c r="BB37" s="10">
        <v>0.24987172737077851</v>
      </c>
      <c r="BC37" s="10">
        <v>3.887509836286842E-2</v>
      </c>
      <c r="BD37" s="10">
        <v>0.2957061886893364</v>
      </c>
      <c r="BE37" s="10">
        <v>6.2774594180990184E-2</v>
      </c>
      <c r="BF37" s="10">
        <v>3.0883396542746799E-2</v>
      </c>
      <c r="BG37" s="10">
        <v>280.22268849631007</v>
      </c>
      <c r="BH37" s="10">
        <v>3.330831925456842E-3</v>
      </c>
      <c r="BI37" s="10">
        <v>1.3965118076561054E-3</v>
      </c>
      <c r="BJ37" s="10">
        <v>4.0829639283850293E-4</v>
      </c>
      <c r="BK37" s="10">
        <v>4.533540459339516E-3</v>
      </c>
      <c r="BL37" s="10">
        <v>8.8316926651513666E-3</v>
      </c>
      <c r="BM37" s="10">
        <v>2.313684737015769E-3</v>
      </c>
      <c r="BN37" s="10">
        <v>2.7884723959471225E-2</v>
      </c>
      <c r="BO37" s="10">
        <v>8.873044284609283E-5</v>
      </c>
      <c r="BP37" s="10">
        <v>3.0900953248331965E-4</v>
      </c>
      <c r="BQ37" s="10">
        <v>9.3261149947906292E-5</v>
      </c>
      <c r="BR37" s="10">
        <v>1.4375639514727246E-8</v>
      </c>
      <c r="BS37" s="10">
        <v>5.3597874450323245E-6</v>
      </c>
      <c r="BT37" s="10">
        <v>297817.91689196933</v>
      </c>
      <c r="BU37" s="10">
        <v>4.9593900885157458E-2</v>
      </c>
      <c r="BV37" s="10">
        <v>-32.748888888890619</v>
      </c>
      <c r="BW37" s="10">
        <v>3.3406488466669604</v>
      </c>
      <c r="BX37" s="10">
        <v>14.563847389762463</v>
      </c>
      <c r="BY37" s="10">
        <v>14.019902567416192</v>
      </c>
      <c r="BZ37" s="10">
        <v>4.5106720714667273E-2</v>
      </c>
      <c r="CA37" s="10">
        <v>0.72478985176726507</v>
      </c>
      <c r="CB37" s="10">
        <v>1.1257712594678664</v>
      </c>
      <c r="CC37" s="10">
        <v>0.89443675540018008</v>
      </c>
      <c r="CD37" s="10">
        <v>1551.6545578231292</v>
      </c>
      <c r="CE37" s="10">
        <v>3.4637263653029125E-2</v>
      </c>
      <c r="CF37" s="10">
        <v>2.7335431451442592E-3</v>
      </c>
      <c r="CG37" s="10">
        <v>2.9146893790599651E-3</v>
      </c>
      <c r="CH37" s="10">
        <v>4.695065378442289E-2</v>
      </c>
      <c r="CI37" s="10">
        <v>7.9402156749479161E-2</v>
      </c>
      <c r="CJ37" s="10">
        <v>-4.124032688622898E-3</v>
      </c>
      <c r="CK37" s="10">
        <v>1.3874028781438663</v>
      </c>
      <c r="CL37" s="10">
        <v>7.4182331240447562E-5</v>
      </c>
      <c r="CM37" s="10">
        <v>5.0827162046044013E-3</v>
      </c>
      <c r="CN37" s="10">
        <v>1.9162756379550506E-4</v>
      </c>
      <c r="CO37" s="10">
        <v>-4.0569312080302521E-7</v>
      </c>
      <c r="CP37" s="10">
        <v>4.4162557605950508E-6</v>
      </c>
      <c r="CQ37" s="10">
        <v>4.0033700206186608E-2</v>
      </c>
      <c r="CR37" s="10">
        <v>2926.5658727264977</v>
      </c>
      <c r="CS37" s="10">
        <v>0.77017414724972189</v>
      </c>
      <c r="CT37" s="10">
        <v>2.1522545953199077</v>
      </c>
      <c r="CU37" s="10">
        <v>1.8079946017847828</v>
      </c>
      <c r="CV37" s="10">
        <v>0.22636050863524659</v>
      </c>
      <c r="CW37" s="10">
        <v>1.71298575254819</v>
      </c>
      <c r="CX37" s="10">
        <v>0.42794665091724732</v>
      </c>
      <c r="CY37" s="10">
        <v>0.11419078430752111</v>
      </c>
      <c r="CZ37" s="10">
        <v>1657.8197821788415</v>
      </c>
      <c r="DA37" s="10">
        <v>1.893781331575338E-2</v>
      </c>
      <c r="DB37" s="10">
        <v>8.9044687662418222E-3</v>
      </c>
      <c r="DC37" s="10">
        <v>2.4662299076521296E-3</v>
      </c>
      <c r="DD37" s="10">
        <v>2.7428231296776254E-2</v>
      </c>
      <c r="DE37" s="10">
        <v>5.6705883297683446E-2</v>
      </c>
      <c r="DF37" s="10">
        <v>1.3508133934827101E-2</v>
      </c>
      <c r="DG37" s="10">
        <v>0.16727377781906114</v>
      </c>
      <c r="DH37" s="10">
        <v>5.1173974470658718E-4</v>
      </c>
      <c r="DI37" s="10">
        <v>1.8690687990651769E-3</v>
      </c>
      <c r="DJ37" s="10">
        <v>5.4572116625210127E-4</v>
      </c>
      <c r="DK37" s="10">
        <v>8.3769084438760871E-8</v>
      </c>
      <c r="DL37" s="10">
        <v>3.3015647327923945E-5</v>
      </c>
      <c r="DM37" s="10">
        <v>6.7669304123569004E-3</v>
      </c>
      <c r="DN37" s="10">
        <v>494.67991981561477</v>
      </c>
      <c r="DO37" s="10">
        <v>0.13018319148600191</v>
      </c>
      <c r="DP37" s="10">
        <v>0.36379742569872431</v>
      </c>
      <c r="DQ37" s="10">
        <v>0.30560686604491982</v>
      </c>
      <c r="DR37" s="10">
        <v>3.8261909395117956E-2</v>
      </c>
      <c r="DS37" s="10">
        <v>0.28954743941108652</v>
      </c>
      <c r="DT37" s="10">
        <v>7.2336186563906155E-2</v>
      </c>
      <c r="DU37" s="10">
        <v>1.9301765441657556E-2</v>
      </c>
      <c r="DV37" s="10">
        <v>280.22268849631007</v>
      </c>
      <c r="DW37" s="10">
        <v>3.2010746998126648E-3</v>
      </c>
      <c r="DX37" s="10">
        <v>1.5051299327772921E-3</v>
      </c>
      <c r="DY37" s="10">
        <v>4.1686893991818276E-4</v>
      </c>
      <c r="DZ37" s="10">
        <v>4.6362172760296616E-3</v>
      </c>
      <c r="EA37" s="10">
        <v>9.5850437074351778E-3</v>
      </c>
      <c r="EB37" s="10">
        <v>2.2832913736923564E-3</v>
      </c>
      <c r="EC37" s="10">
        <v>2.8274429005658415E-2</v>
      </c>
      <c r="ED37" s="10">
        <v>8.6499804510491401E-5</v>
      </c>
      <c r="EE37" s="10">
        <v>3.1593028958205063E-4</v>
      </c>
      <c r="EF37" s="10">
        <v>9.2243713110674302E-5</v>
      </c>
      <c r="EG37" s="10">
        <v>1.4366279459930843E-8</v>
      </c>
      <c r="EH37" s="10">
        <v>5.58066296236222E-6</v>
      </c>
    </row>
    <row r="38" spans="1:138" x14ac:dyDescent="0.35">
      <c r="A38" s="11" t="s">
        <v>39</v>
      </c>
      <c r="B38" s="11">
        <v>22</v>
      </c>
      <c r="C38" s="11">
        <v>7.9555533735514841E-2</v>
      </c>
      <c r="D38" s="11">
        <v>1087.6498837547256</v>
      </c>
      <c r="E38" s="11">
        <v>4.0836345409125565</v>
      </c>
      <c r="F38" s="11">
        <v>22.777900388361889</v>
      </c>
      <c r="G38" s="11">
        <v>22.519440200731193</v>
      </c>
      <c r="H38" s="11">
        <v>3.4228696606374939E-2</v>
      </c>
      <c r="I38" s="11">
        <v>1.0780888454682682</v>
      </c>
      <c r="J38" s="11">
        <v>2.5740072291701188</v>
      </c>
      <c r="K38" s="11">
        <v>1.4679845374859488</v>
      </c>
      <c r="L38" s="11">
        <v>1730.5239444513641</v>
      </c>
      <c r="M38" s="11">
        <v>8.6736026526002374E-2</v>
      </c>
      <c r="N38" s="11">
        <v>1.7536646728374662E-2</v>
      </c>
      <c r="O38" s="11">
        <v>1.1200432727965235E-2</v>
      </c>
      <c r="P38" s="11">
        <v>0.5178841008487215</v>
      </c>
      <c r="Q38" s="11">
        <v>2.974332659704209</v>
      </c>
      <c r="R38" s="11">
        <v>-1.9924492657314849E-3</v>
      </c>
      <c r="S38" s="11">
        <v>1.8388997627624439</v>
      </c>
      <c r="T38" s="11">
        <v>1.5311348125822646E-4</v>
      </c>
      <c r="U38" s="11">
        <v>3.0683136947924027E-2</v>
      </c>
      <c r="V38" s="11">
        <v>4.6542962019562593E-4</v>
      </c>
      <c r="W38" s="11">
        <v>7.261620193963682E-6</v>
      </c>
      <c r="X38" s="11">
        <v>2.5174430058604251E-5</v>
      </c>
      <c r="Y38" s="11">
        <v>7826383.4170138361</v>
      </c>
      <c r="Z38" s="11"/>
      <c r="AA38" s="11">
        <v>5.2641005881991283E-2</v>
      </c>
      <c r="AB38" s="11">
        <v>3234.6218815507523</v>
      </c>
      <c r="AC38" s="11">
        <v>1.2042893476884824</v>
      </c>
      <c r="AD38" s="11">
        <v>9.1402981733090591</v>
      </c>
      <c r="AE38" s="11">
        <v>8.5849959051722866</v>
      </c>
      <c r="AF38" s="11">
        <v>7.8494830831016896E-2</v>
      </c>
      <c r="AG38" s="11">
        <v>2.1626538484422149</v>
      </c>
      <c r="AH38" s="11">
        <v>0.90185361784890206</v>
      </c>
      <c r="AI38" s="11">
        <v>0.1475517642329707</v>
      </c>
      <c r="AJ38" s="11">
        <v>1481.7349028329679</v>
      </c>
      <c r="AK38" s="11">
        <v>4.6571983140688264E-2</v>
      </c>
      <c r="AL38" s="11">
        <v>2.1019471766327975E-2</v>
      </c>
      <c r="AM38" s="11">
        <v>6.2550169570293E-3</v>
      </c>
      <c r="AN38" s="11">
        <v>0.15191136781725917</v>
      </c>
      <c r="AO38" s="11">
        <v>2.3372875028638096</v>
      </c>
      <c r="AP38" s="11">
        <v>1.6328599258556131E-2</v>
      </c>
      <c r="AQ38" s="11">
        <v>0.38389969286071524</v>
      </c>
      <c r="AR38" s="11">
        <v>6.2104853669426967E-4</v>
      </c>
      <c r="AS38" s="11">
        <v>1.2590074270058602E-2</v>
      </c>
      <c r="AT38" s="11">
        <v>7.4743782604180602E-4</v>
      </c>
      <c r="AU38" s="11">
        <v>4.5810709233211145E-5</v>
      </c>
      <c r="AV38" s="11">
        <v>7.5527859499637705E-5</v>
      </c>
      <c r="AW38" s="11">
        <v>1502989.567907756</v>
      </c>
      <c r="AX38" s="11">
        <v>9.45460376042828E-3</v>
      </c>
      <c r="AY38" s="11">
        <v>580.95523997833777</v>
      </c>
      <c r="AZ38" s="11">
        <v>0.21629675201921764</v>
      </c>
      <c r="BA38" s="11">
        <v>1.6416460140319526</v>
      </c>
      <c r="BB38" s="11">
        <v>1.5419107824470943</v>
      </c>
      <c r="BC38" s="11">
        <v>1.4098087798945393E-2</v>
      </c>
      <c r="BD38" s="11">
        <v>0.38842409762883112</v>
      </c>
      <c r="BE38" s="11">
        <v>0.16197769141769169</v>
      </c>
      <c r="BF38" s="11">
        <v>2.6501079179646187E-2</v>
      </c>
      <c r="BG38" s="11">
        <v>266.1274447469292</v>
      </c>
      <c r="BH38" s="11">
        <v>8.3645750979691857E-3</v>
      </c>
      <c r="BI38" s="11">
        <v>3.7752085750346037E-3</v>
      </c>
      <c r="BJ38" s="11">
        <v>1.1234342097498459E-3</v>
      </c>
      <c r="BK38" s="11">
        <v>2.7284087098119327E-2</v>
      </c>
      <c r="BL38" s="11">
        <v>0.41978922787526107</v>
      </c>
      <c r="BM38" s="11">
        <v>2.9327030015071469E-3</v>
      </c>
      <c r="BN38" s="11">
        <v>6.8950420284234884E-2</v>
      </c>
      <c r="BO38" s="11">
        <v>1.115436100062609E-4</v>
      </c>
      <c r="BP38" s="11">
        <v>2.2612440918134027E-3</v>
      </c>
      <c r="BQ38" s="11">
        <v>1.3424379649247463E-4</v>
      </c>
      <c r="BR38" s="11">
        <v>8.2278462678916543E-6</v>
      </c>
      <c r="BS38" s="11">
        <v>1.3565204016868251E-5</v>
      </c>
      <c r="BT38" s="11">
        <v>269944.89528716443</v>
      </c>
      <c r="BU38" s="11">
        <v>7.3598960817233633E-2</v>
      </c>
      <c r="BV38" s="11">
        <v>1087.6498837547256</v>
      </c>
      <c r="BW38" s="11">
        <v>4.0235104786150453</v>
      </c>
      <c r="BX38" s="11">
        <v>27.282084446881527</v>
      </c>
      <c r="BY38" s="11">
        <v>26.951170202825899</v>
      </c>
      <c r="BZ38" s="11">
        <v>3.3587760500041898E-2</v>
      </c>
      <c r="CA38" s="11">
        <v>1.0553807868529499</v>
      </c>
      <c r="CB38" s="11">
        <v>2.3267822322322815</v>
      </c>
      <c r="CC38" s="11">
        <v>0.92094576084309721</v>
      </c>
      <c r="CD38" s="11">
        <v>1730.5239444513641</v>
      </c>
      <c r="CE38" s="11">
        <v>8.2910023336005015E-2</v>
      </c>
      <c r="CF38" s="11">
        <v>1.8833731039856492E-2</v>
      </c>
      <c r="CG38" s="11">
        <v>1.1469782833786225E-2</v>
      </c>
      <c r="CH38" s="11">
        <v>0.52909040442727584</v>
      </c>
      <c r="CI38" s="11">
        <v>3.2183640166441552</v>
      </c>
      <c r="CJ38" s="11">
        <v>-1.961846166878411E-3</v>
      </c>
      <c r="CK38" s="11">
        <v>1.8848881828221078</v>
      </c>
      <c r="CL38" s="11">
        <v>1.49196678709476E-4</v>
      </c>
      <c r="CM38" s="11">
        <v>3.1350409849105983E-2</v>
      </c>
      <c r="CN38" s="11">
        <v>4.6175316621684798E-4</v>
      </c>
      <c r="CO38" s="11">
        <v>7.3250153367812091E-6</v>
      </c>
      <c r="CP38" s="11">
        <v>2.6111229993298757E-5</v>
      </c>
      <c r="CQ38" s="11">
        <v>4.8759791466921235E-2</v>
      </c>
      <c r="CR38" s="11">
        <v>3234.6218815507523</v>
      </c>
      <c r="CS38" s="11">
        <v>1.1792344903479923</v>
      </c>
      <c r="CT38" s="11">
        <v>10.645279044536029</v>
      </c>
      <c r="CU38" s="11">
        <v>10.010297290419869</v>
      </c>
      <c r="CV38" s="11">
        <v>7.7004919901311739E-2</v>
      </c>
      <c r="CW38" s="11">
        <v>2.1162989857503987</v>
      </c>
      <c r="CX38" s="11">
        <v>0.65617480978031772</v>
      </c>
      <c r="CY38" s="11">
        <v>9.2048793366978215E-2</v>
      </c>
      <c r="CZ38" s="11">
        <v>1481.7349028329679</v>
      </c>
      <c r="DA38" s="11">
        <v>4.3239992148370314E-2</v>
      </c>
      <c r="DB38" s="11">
        <v>2.2402796110197756E-2</v>
      </c>
      <c r="DC38" s="11">
        <v>6.3719325536824075E-3</v>
      </c>
      <c r="DD38" s="11">
        <v>0.15491146104220493</v>
      </c>
      <c r="DE38" s="11">
        <v>2.5261078434578672</v>
      </c>
      <c r="DF38" s="11">
        <v>1.6148392039445465E-2</v>
      </c>
      <c r="DG38" s="11">
        <v>0.38607005742126888</v>
      </c>
      <c r="DH38" s="11">
        <v>6.0548075188523E-4</v>
      </c>
      <c r="DI38" s="11">
        <v>1.2838927246645761E-2</v>
      </c>
      <c r="DJ38" s="11">
        <v>7.4194838686401649E-4</v>
      </c>
      <c r="DK38" s="11">
        <v>4.620543768604818E-5</v>
      </c>
      <c r="DL38" s="11">
        <v>7.8383768521202702E-5</v>
      </c>
      <c r="DM38" s="11">
        <v>8.7575170731789501E-3</v>
      </c>
      <c r="DN38" s="11">
        <v>580.95523997833777</v>
      </c>
      <c r="DO38" s="11">
        <v>0.21179676679934115</v>
      </c>
      <c r="DP38" s="11">
        <v>1.9119485579531912</v>
      </c>
      <c r="DQ38" s="11">
        <v>1.7979024682236671</v>
      </c>
      <c r="DR38" s="11">
        <v>1.3830491896422705E-2</v>
      </c>
      <c r="DS38" s="11">
        <v>0.38009851851465776</v>
      </c>
      <c r="DT38" s="11">
        <v>0.11785247489295554</v>
      </c>
      <c r="DU38" s="11">
        <v>1.6532451333876319E-2</v>
      </c>
      <c r="DV38" s="11">
        <v>266.1274447469292</v>
      </c>
      <c r="DW38" s="11">
        <v>7.7661318494434261E-3</v>
      </c>
      <c r="DX38" s="11">
        <v>4.0236609616163266E-3</v>
      </c>
      <c r="DY38" s="11">
        <v>1.144432870798368E-3</v>
      </c>
      <c r="DZ38" s="11">
        <v>2.7822919747894193E-2</v>
      </c>
      <c r="EA38" s="11">
        <v>0.45370236217645526</v>
      </c>
      <c r="EB38" s="11">
        <v>2.9003368294913704E-3</v>
      </c>
      <c r="EC38" s="11">
        <v>6.9340229266641323E-2</v>
      </c>
      <c r="ED38" s="11">
        <v>1.087475533137455E-4</v>
      </c>
      <c r="EE38" s="11">
        <v>2.3059394058336014E-3</v>
      </c>
      <c r="EF38" s="11">
        <v>1.3325786411099011E-4</v>
      </c>
      <c r="EG38" s="11">
        <v>8.2987415908820113E-6</v>
      </c>
      <c r="EH38" s="11">
        <v>1.4078140419247424E-5</v>
      </c>
    </row>
    <row r="39" spans="1:138" x14ac:dyDescent="0.35">
      <c r="A39" s="11" t="s">
        <v>40</v>
      </c>
      <c r="B39" s="11">
        <v>23</v>
      </c>
      <c r="C39" s="11">
        <v>0.11115306787431962</v>
      </c>
      <c r="D39" s="11">
        <v>770.70025542784128</v>
      </c>
      <c r="E39" s="11">
        <v>4.6370737642256241</v>
      </c>
      <c r="F39" s="11">
        <v>4.527893744857403</v>
      </c>
      <c r="G39" s="11">
        <v>4.4746520002165751</v>
      </c>
      <c r="H39" s="11">
        <v>0.47208633213950824</v>
      </c>
      <c r="I39" s="11">
        <v>1.2379679334910139</v>
      </c>
      <c r="J39" s="11">
        <v>0.49446502421360317</v>
      </c>
      <c r="K39" s="11">
        <v>1.4637174381574725</v>
      </c>
      <c r="L39" s="11">
        <v>2144.6266995073888</v>
      </c>
      <c r="M39" s="11">
        <v>8.5823775883079545E-2</v>
      </c>
      <c r="N39" s="11">
        <v>1.2204416993344933E-2</v>
      </c>
      <c r="O39" s="11">
        <v>1.0794726305386236E-2</v>
      </c>
      <c r="P39" s="11">
        <v>0.29019196499368261</v>
      </c>
      <c r="Q39" s="11">
        <v>3.3843692075188661</v>
      </c>
      <c r="R39" s="11">
        <v>-9.5282342391634159E-4</v>
      </c>
      <c r="S39" s="11">
        <v>1.3405222642830317</v>
      </c>
      <c r="T39" s="11">
        <v>6.6670613016775685E-5</v>
      </c>
      <c r="U39" s="11">
        <v>7.0168450673977261E-3</v>
      </c>
      <c r="V39" s="11">
        <v>8.4528101237917746E-4</v>
      </c>
      <c r="W39" s="11">
        <v>2.4570776461178114E-6</v>
      </c>
      <c r="X39" s="11">
        <v>1.8676200325980565E-5</v>
      </c>
      <c r="Y39" s="11">
        <v>7707139.3587432904</v>
      </c>
      <c r="Z39" s="11"/>
      <c r="AA39" s="11">
        <v>7.2323943573643662E-2</v>
      </c>
      <c r="AB39" s="11">
        <v>2254.5026842681414</v>
      </c>
      <c r="AC39" s="11">
        <v>0.96487616060352932</v>
      </c>
      <c r="AD39" s="11">
        <v>0.57174188967450379</v>
      </c>
      <c r="AE39" s="11">
        <v>0.76208190438280599</v>
      </c>
      <c r="AF39" s="11">
        <v>0.78011682685073924</v>
      </c>
      <c r="AG39" s="11">
        <v>1.9435389715244984</v>
      </c>
      <c r="AH39" s="11">
        <v>0.21959660780174153</v>
      </c>
      <c r="AI39" s="11">
        <v>0.10052803775194989</v>
      </c>
      <c r="AJ39" s="11">
        <v>2077.1154191115252</v>
      </c>
      <c r="AK39" s="11">
        <v>3.1659114902445537E-2</v>
      </c>
      <c r="AL39" s="11">
        <v>1.5545746915526381E-2</v>
      </c>
      <c r="AM39" s="11">
        <v>4.4953584083308124E-3</v>
      </c>
      <c r="AN39" s="11">
        <v>0.16375978086256104</v>
      </c>
      <c r="AO39" s="11">
        <v>2.7371154691059689</v>
      </c>
      <c r="AP39" s="11">
        <v>1.3391174955967521E-2</v>
      </c>
      <c r="AQ39" s="11">
        <v>0.15985680170757513</v>
      </c>
      <c r="AR39" s="11">
        <v>3.9309262495565092E-4</v>
      </c>
      <c r="AS39" s="11">
        <v>2.0465141367290011E-3</v>
      </c>
      <c r="AT39" s="11">
        <v>8.3341074660362629E-4</v>
      </c>
      <c r="AU39" s="11">
        <v>1.7504910499554946E-5</v>
      </c>
      <c r="AV39" s="11">
        <v>6.4238510545139602E-5</v>
      </c>
      <c r="AW39" s="11">
        <v>1370312.9606760158</v>
      </c>
      <c r="AX39" s="11">
        <v>1.3430219160205778E-2</v>
      </c>
      <c r="AY39" s="11">
        <v>418.65063837624371</v>
      </c>
      <c r="AZ39" s="11">
        <v>0.1791730049422478</v>
      </c>
      <c r="BA39" s="11">
        <v>0.10616980355309366</v>
      </c>
      <c r="BB39" s="11">
        <v>0.14151505695297686</v>
      </c>
      <c r="BC39" s="11">
        <v>0.14486405797965665</v>
      </c>
      <c r="BD39" s="11">
        <v>0.3609061265775213</v>
      </c>
      <c r="BE39" s="11">
        <v>4.0778066348277825E-2</v>
      </c>
      <c r="BF39" s="11">
        <v>1.8667587966623773E-2</v>
      </c>
      <c r="BG39" s="11">
        <v>385.71065018468352</v>
      </c>
      <c r="BH39" s="11">
        <v>5.8789500481957668E-3</v>
      </c>
      <c r="BI39" s="11">
        <v>2.8867727306935323E-3</v>
      </c>
      <c r="BJ39" s="11">
        <v>8.347670998620438E-4</v>
      </c>
      <c r="BK39" s="11">
        <v>3.0409427887073182E-2</v>
      </c>
      <c r="BL39" s="11">
        <v>0.50826958266527289</v>
      </c>
      <c r="BM39" s="11">
        <v>2.4866787620364565E-3</v>
      </c>
      <c r="BN39" s="11">
        <v>2.9684662852990089E-2</v>
      </c>
      <c r="BO39" s="11">
        <v>7.4287523417588205E-5</v>
      </c>
      <c r="BP39" s="11">
        <v>3.8002813470400926E-4</v>
      </c>
      <c r="BQ39" s="11">
        <v>1.5476049043094966E-4</v>
      </c>
      <c r="BR39" s="11">
        <v>3.4329953931125348E-6</v>
      </c>
      <c r="BS39" s="11">
        <v>1.1928791939669812E-5</v>
      </c>
      <c r="BT39" s="11">
        <v>254460.72864112994</v>
      </c>
      <c r="BU39" s="11">
        <v>0.10281984062761516</v>
      </c>
      <c r="BV39" s="11">
        <v>770.70025542784128</v>
      </c>
      <c r="BW39" s="11">
        <v>4.5701314155185084</v>
      </c>
      <c r="BX39" s="11">
        <v>5.4320083213398282</v>
      </c>
      <c r="BY39" s="11">
        <v>5.3632745410782254</v>
      </c>
      <c r="BZ39" s="11">
        <v>0.46383512841072705</v>
      </c>
      <c r="CA39" s="11">
        <v>1.2120750300516463</v>
      </c>
      <c r="CB39" s="11">
        <v>0.45245516587202733</v>
      </c>
      <c r="CC39" s="11">
        <v>0.91818706281734908</v>
      </c>
      <c r="CD39" s="11">
        <v>2144.6266995073888</v>
      </c>
      <c r="CE39" s="11">
        <v>8.2266530789344122E-2</v>
      </c>
      <c r="CF39" s="11">
        <v>1.319070500884033E-2</v>
      </c>
      <c r="CG39" s="11">
        <v>1.106209952911155E-2</v>
      </c>
      <c r="CH39" s="11">
        <v>0.29649897948087883</v>
      </c>
      <c r="CI39" s="11">
        <v>3.6624082430847271</v>
      </c>
      <c r="CJ39" s="11">
        <v>-9.4809560330846269E-4</v>
      </c>
      <c r="CK39" s="11">
        <v>1.3745686599963709</v>
      </c>
      <c r="CL39" s="11">
        <v>6.4971486431229957E-5</v>
      </c>
      <c r="CM39" s="11">
        <v>7.1705757268236518E-3</v>
      </c>
      <c r="CN39" s="11">
        <v>8.3777061088572877E-4</v>
      </c>
      <c r="CO39" s="11">
        <v>2.4730752731954068E-6</v>
      </c>
      <c r="CP39" s="11">
        <v>1.9410219933948676E-5</v>
      </c>
      <c r="CQ39" s="11">
        <v>6.6770605546338985E-2</v>
      </c>
      <c r="CR39" s="11">
        <v>2254.5026842681414</v>
      </c>
      <c r="CS39" s="11">
        <v>0.95636190331700321</v>
      </c>
      <c r="CT39" s="11">
        <v>0.67199866446916257</v>
      </c>
      <c r="CU39" s="11">
        <v>0.90987113930134644</v>
      </c>
      <c r="CV39" s="11">
        <v>0.76685351688273617</v>
      </c>
      <c r="CW39" s="11">
        <v>1.9019186348281278</v>
      </c>
      <c r="CX39" s="11">
        <v>0.2189091207450479</v>
      </c>
      <c r="CY39" s="11">
        <v>6.2845494157186807E-2</v>
      </c>
      <c r="CZ39" s="11">
        <v>2077.1154191115252</v>
      </c>
      <c r="DA39" s="11">
        <v>2.9642313260806106E-2</v>
      </c>
      <c r="DB39" s="11">
        <v>1.6714036917603679E-2</v>
      </c>
      <c r="DC39" s="11">
        <v>4.5883021663760334E-3</v>
      </c>
      <c r="DD39" s="11">
        <v>0.16721757025041334</v>
      </c>
      <c r="DE39" s="11">
        <v>2.9573025175182215</v>
      </c>
      <c r="DF39" s="11">
        <v>1.3241176248137674E-2</v>
      </c>
      <c r="DG39" s="11">
        <v>0.15959057398747423</v>
      </c>
      <c r="DH39" s="11">
        <v>3.8299706195982837E-4</v>
      </c>
      <c r="DI39" s="11">
        <v>2.0916874350780375E-3</v>
      </c>
      <c r="DJ39" s="11">
        <v>8.2991979287757515E-4</v>
      </c>
      <c r="DK39" s="11">
        <v>1.7615953533228521E-5</v>
      </c>
      <c r="DL39" s="11">
        <v>6.6835883717462373E-5</v>
      </c>
      <c r="DM39" s="11">
        <v>1.2398990177213954E-2</v>
      </c>
      <c r="DN39" s="11">
        <v>418.65063837624371</v>
      </c>
      <c r="DO39" s="11">
        <v>0.1775919470560999</v>
      </c>
      <c r="DP39" s="11">
        <v>0.12478701925312835</v>
      </c>
      <c r="DQ39" s="11">
        <v>0.168958828910103</v>
      </c>
      <c r="DR39" s="11">
        <v>0.14240112314980125</v>
      </c>
      <c r="DS39" s="11">
        <v>0.35317742407964603</v>
      </c>
      <c r="DT39" s="11">
        <v>4.0650403206792751E-2</v>
      </c>
      <c r="DU39" s="11">
        <v>1.1670115290422741E-2</v>
      </c>
      <c r="DV39" s="11">
        <v>385.71065018468352</v>
      </c>
      <c r="DW39" s="11">
        <v>5.504439385315499E-3</v>
      </c>
      <c r="DX39" s="11">
        <v>3.1037187377181449E-3</v>
      </c>
      <c r="DY39" s="11">
        <v>8.5202632244369726E-4</v>
      </c>
      <c r="DZ39" s="11">
        <v>3.1051523256795433E-2</v>
      </c>
      <c r="EA39" s="11">
        <v>0.54915729108239297</v>
      </c>
      <c r="EB39" s="11">
        <v>2.4588247012598723E-3</v>
      </c>
      <c r="EC39" s="11">
        <v>2.9635225606473845E-2</v>
      </c>
      <c r="ED39" s="11">
        <v>7.2379641343864442E-5</v>
      </c>
      <c r="EE39" s="11">
        <v>3.8841660561750638E-4</v>
      </c>
      <c r="EF39" s="11">
        <v>1.5411223659823016E-4</v>
      </c>
      <c r="EG39" s="11">
        <v>3.4547727237106155E-6</v>
      </c>
      <c r="EH39" s="11">
        <v>1.2411112029276291E-5</v>
      </c>
    </row>
    <row r="40" spans="1:138" x14ac:dyDescent="0.35">
      <c r="A40" s="11" t="s">
        <v>41</v>
      </c>
      <c r="B40" s="11">
        <v>24</v>
      </c>
      <c r="C40" s="11">
        <v>7.3816107934996184E-2</v>
      </c>
      <c r="D40" s="11">
        <v>21.175020885547838</v>
      </c>
      <c r="E40" s="11">
        <v>3.8997436462056134</v>
      </c>
      <c r="F40" s="11">
        <v>23.286518266223009</v>
      </c>
      <c r="G40" s="11">
        <v>22.51650170799747</v>
      </c>
      <c r="H40" s="11">
        <v>0.10114144040756801</v>
      </c>
      <c r="I40" s="11">
        <v>2.0262633920062578</v>
      </c>
      <c r="J40" s="11">
        <v>3.3411993403254701</v>
      </c>
      <c r="K40" s="11">
        <v>1.498181331642243</v>
      </c>
      <c r="L40" s="11">
        <v>2726.6722448979599</v>
      </c>
      <c r="M40" s="11">
        <v>9.6229403378617448E-2</v>
      </c>
      <c r="N40" s="11">
        <v>1.2545623575142826E-2</v>
      </c>
      <c r="O40" s="11">
        <v>8.2392187588279566E-3</v>
      </c>
      <c r="P40" s="11">
        <v>0.70974516632689932</v>
      </c>
      <c r="Q40" s="11">
        <v>3.8343835237455393</v>
      </c>
      <c r="R40" s="11">
        <v>2.8767842301771649E-3</v>
      </c>
      <c r="S40" s="11">
        <v>1.898796109879094</v>
      </c>
      <c r="T40" s="11">
        <v>2.9678750660501718E-4</v>
      </c>
      <c r="U40" s="11">
        <v>3.8723758435523579E-2</v>
      </c>
      <c r="V40" s="11">
        <v>6.0005242888179402E-4</v>
      </c>
      <c r="W40" s="11">
        <v>1.8395006573932522E-5</v>
      </c>
      <c r="X40" s="11">
        <v>1.3409579346720542E-5</v>
      </c>
      <c r="Y40" s="11">
        <v>7743219.6319920132</v>
      </c>
      <c r="Z40" s="11"/>
      <c r="AA40" s="11">
        <v>4.7114057787685876E-2</v>
      </c>
      <c r="AB40" s="11">
        <v>2879.0091433333373</v>
      </c>
      <c r="AC40" s="11">
        <v>1.0693427747405424</v>
      </c>
      <c r="AD40" s="11">
        <v>1.6440867072650975</v>
      </c>
      <c r="AE40" s="11">
        <v>1.8191453893608707</v>
      </c>
      <c r="AF40" s="11">
        <v>0.10176441250309637</v>
      </c>
      <c r="AG40" s="11">
        <v>3.5730863676560487</v>
      </c>
      <c r="AH40" s="11">
        <v>0.40981045703785907</v>
      </c>
      <c r="AI40" s="11">
        <v>0.13176626134604577</v>
      </c>
      <c r="AJ40" s="11">
        <v>2281.670288132555</v>
      </c>
      <c r="AK40" s="11">
        <v>3.501969759780324E-2</v>
      </c>
      <c r="AL40" s="11">
        <v>1.6054723558290143E-2</v>
      </c>
      <c r="AM40" s="11">
        <v>3.7959852927766432E-3</v>
      </c>
      <c r="AN40" s="11">
        <v>0.1936456477376497</v>
      </c>
      <c r="AO40" s="11">
        <v>2.3891180913924832</v>
      </c>
      <c r="AP40" s="11">
        <v>3.1272931552117647E-2</v>
      </c>
      <c r="AQ40" s="11">
        <v>0.11706881926574622</v>
      </c>
      <c r="AR40" s="11">
        <v>8.8835024508894707E-4</v>
      </c>
      <c r="AS40" s="11">
        <v>1.1365858395824695E-2</v>
      </c>
      <c r="AT40" s="11">
        <v>1.0386688200712279E-3</v>
      </c>
      <c r="AU40" s="11">
        <v>7.6178884134462042E-5</v>
      </c>
      <c r="AV40" s="11">
        <v>5.4497667337071694E-5</v>
      </c>
      <c r="AW40" s="11">
        <v>588560.82584088412</v>
      </c>
      <c r="AX40" s="11">
        <v>8.9037200115244849E-3</v>
      </c>
      <c r="AY40" s="11">
        <v>544.08158682436579</v>
      </c>
      <c r="AZ40" s="11">
        <v>0.20208678916051692</v>
      </c>
      <c r="BA40" s="11">
        <v>0.3107031829464641</v>
      </c>
      <c r="BB40" s="11">
        <v>0.34378616420847347</v>
      </c>
      <c r="BC40" s="11">
        <v>1.9231666271413216E-2</v>
      </c>
      <c r="BD40" s="11">
        <v>0.67524985298378615</v>
      </c>
      <c r="BE40" s="11">
        <v>7.7446896713992477E-2</v>
      </c>
      <c r="BF40" s="11">
        <v>2.4901482765027148E-2</v>
      </c>
      <c r="BG40" s="11">
        <v>431.19515401741637</v>
      </c>
      <c r="BH40" s="11">
        <v>6.6181007737481012E-3</v>
      </c>
      <c r="BI40" s="11">
        <v>3.0340575645089797E-3</v>
      </c>
      <c r="BJ40" s="11">
        <v>7.1737379036755048E-4</v>
      </c>
      <c r="BK40" s="11">
        <v>3.6595587598845611E-2</v>
      </c>
      <c r="BL40" s="11">
        <v>0.4515008801849853</v>
      </c>
      <c r="BM40" s="11">
        <v>5.9100285467748905E-3</v>
      </c>
      <c r="BN40" s="11">
        <v>2.2123927289795117E-2</v>
      </c>
      <c r="BO40" s="11">
        <v>1.6788241611633085E-4</v>
      </c>
      <c r="BP40" s="11">
        <v>2.1479453394376907E-3</v>
      </c>
      <c r="BQ40" s="11">
        <v>1.9628995660466876E-4</v>
      </c>
      <c r="BR40" s="11">
        <v>1.4396455898156463E-5</v>
      </c>
      <c r="BS40" s="11">
        <v>1.0299091057644239E-5</v>
      </c>
      <c r="BT40" s="11">
        <v>111227.54118641267</v>
      </c>
      <c r="BU40" s="11">
        <v>6.8302762304248851E-2</v>
      </c>
      <c r="BV40" s="11">
        <v>21.175020885547838</v>
      </c>
      <c r="BW40" s="11">
        <v>3.8438260400319462</v>
      </c>
      <c r="BX40" s="11">
        <v>27.967307573704808</v>
      </c>
      <c r="BY40" s="11">
        <v>27.017784897753614</v>
      </c>
      <c r="BZ40" s="11">
        <v>9.9364684209946749E-2</v>
      </c>
      <c r="CA40" s="11">
        <v>1.9842195799385542</v>
      </c>
      <c r="CB40" s="11">
        <v>3.0849191923127628</v>
      </c>
      <c r="CC40" s="11">
        <v>0.9396877249724872</v>
      </c>
      <c r="CD40" s="11">
        <v>2726.6722448979599</v>
      </c>
      <c r="CE40" s="11">
        <v>9.2372110832502297E-2</v>
      </c>
      <c r="CF40" s="11">
        <v>1.3564515166081875E-2</v>
      </c>
      <c r="CG40" s="11">
        <v>8.4484481115822581E-3</v>
      </c>
      <c r="CH40" s="11">
        <v>0.72518004054686425</v>
      </c>
      <c r="CI40" s="11">
        <v>4.1516730845455463</v>
      </c>
      <c r="CJ40" s="11">
        <v>2.8568447355342488E-3</v>
      </c>
      <c r="CK40" s="11">
        <v>1.9484236495777256</v>
      </c>
      <c r="CL40" s="11">
        <v>2.8933980552795212E-4</v>
      </c>
      <c r="CM40" s="11">
        <v>3.9574524600550595E-2</v>
      </c>
      <c r="CN40" s="11">
        <v>5.9563075315465311E-4</v>
      </c>
      <c r="CO40" s="11">
        <v>1.8524210849514088E-5</v>
      </c>
      <c r="CP40" s="11">
        <v>1.3865627710409903E-5</v>
      </c>
      <c r="CQ40" s="11">
        <v>4.3563552039078274E-2</v>
      </c>
      <c r="CR40" s="11">
        <v>2879.0091433333373</v>
      </c>
      <c r="CS40" s="11">
        <v>1.0524583877549105</v>
      </c>
      <c r="CT40" s="11">
        <v>1.9469202235745109</v>
      </c>
      <c r="CU40" s="11">
        <v>2.2666567559311055</v>
      </c>
      <c r="CV40" s="11">
        <v>0.10020137714943957</v>
      </c>
      <c r="CW40" s="11">
        <v>3.493998062588084</v>
      </c>
      <c r="CX40" s="11">
        <v>0.65839002099422761</v>
      </c>
      <c r="CY40" s="11">
        <v>8.2298717074286348E-2</v>
      </c>
      <c r="CZ40" s="11">
        <v>2281.670288132555</v>
      </c>
      <c r="DA40" s="11">
        <v>3.3385468713740908E-2</v>
      </c>
      <c r="DB40" s="11">
        <v>1.7261479983975109E-2</v>
      </c>
      <c r="DC40" s="11">
        <v>3.8891838456385961E-3</v>
      </c>
      <c r="DD40" s="11">
        <v>0.19742353098470528</v>
      </c>
      <c r="DE40" s="11">
        <v>2.5867606150780564</v>
      </c>
      <c r="DF40" s="11">
        <v>3.1010327709341028E-2</v>
      </c>
      <c r="DG40" s="11">
        <v>0.11458400922729757</v>
      </c>
      <c r="DH40" s="11">
        <v>8.6668012070145414E-4</v>
      </c>
      <c r="DI40" s="11">
        <v>1.1610242232694626E-2</v>
      </c>
      <c r="DJ40" s="11">
        <v>1.0339631138569505E-3</v>
      </c>
      <c r="DK40" s="11">
        <v>7.6721121863807497E-5</v>
      </c>
      <c r="DL40" s="11">
        <v>5.635787316511377E-5</v>
      </c>
      <c r="DM40" s="11">
        <v>8.2327374944301326E-3</v>
      </c>
      <c r="DN40" s="11">
        <v>544.08158682436579</v>
      </c>
      <c r="DO40" s="11">
        <v>0.19889593994596283</v>
      </c>
      <c r="DP40" s="11">
        <v>0.36793333814717344</v>
      </c>
      <c r="DQ40" s="11">
        <v>0.42835786312415242</v>
      </c>
      <c r="DR40" s="11">
        <v>1.8936280354543374E-2</v>
      </c>
      <c r="DS40" s="11">
        <v>0.66030356821068303</v>
      </c>
      <c r="DT40" s="11">
        <v>0.12442401865980864</v>
      </c>
      <c r="DU40" s="11">
        <v>1.5552995614159064E-2</v>
      </c>
      <c r="DV40" s="11">
        <v>431.19515401741637</v>
      </c>
      <c r="DW40" s="11">
        <v>6.3092605442775628E-3</v>
      </c>
      <c r="DX40" s="11">
        <v>3.2621130927512382E-3</v>
      </c>
      <c r="DY40" s="11">
        <v>7.3498666132639585E-4</v>
      </c>
      <c r="DZ40" s="11">
        <v>3.7309540424127485E-2</v>
      </c>
      <c r="EA40" s="11">
        <v>0.48885180633950104</v>
      </c>
      <c r="EB40" s="11">
        <v>5.8604010852522587E-3</v>
      </c>
      <c r="EC40" s="11">
        <v>2.1654342331439976E-2</v>
      </c>
      <c r="ED40" s="11">
        <v>1.6378714754424926E-4</v>
      </c>
      <c r="EE40" s="11">
        <v>2.1941295434949487E-3</v>
      </c>
      <c r="EF40" s="11">
        <v>1.9540066171996095E-4</v>
      </c>
      <c r="EG40" s="11">
        <v>1.4498929196965351E-5</v>
      </c>
      <c r="EH40" s="11">
        <v>1.0650636915386547E-5</v>
      </c>
    </row>
    <row r="41" spans="1:138" x14ac:dyDescent="0.35">
      <c r="A41" s="11" t="s">
        <v>42</v>
      </c>
      <c r="B41" s="11">
        <v>25</v>
      </c>
      <c r="C41" s="11">
        <v>6.184197217824116E-2</v>
      </c>
      <c r="D41" s="11">
        <v>586.14520202020174</v>
      </c>
      <c r="E41" s="11">
        <v>4.800913926400761</v>
      </c>
      <c r="F41" s="11">
        <v>20.905044212045304</v>
      </c>
      <c r="G41" s="11">
        <v>20.840138003531653</v>
      </c>
      <c r="H41" s="11">
        <v>1.2661392336985644</v>
      </c>
      <c r="I41" s="11">
        <v>1.6130225346663112</v>
      </c>
      <c r="J41" s="11">
        <v>2.3795158639350191</v>
      </c>
      <c r="K41" s="11">
        <v>1.4792580584775863</v>
      </c>
      <c r="L41" s="11">
        <v>4605.8688311688302</v>
      </c>
      <c r="M41" s="11">
        <v>9.8950971899770174E-2</v>
      </c>
      <c r="N41" s="11">
        <v>2.6020453357242897E-2</v>
      </c>
      <c r="O41" s="11">
        <v>1.1496402590638081E-2</v>
      </c>
      <c r="P41" s="11">
        <v>0.78750000377667284</v>
      </c>
      <c r="Q41" s="11">
        <v>5.8811318120374807</v>
      </c>
      <c r="R41" s="11">
        <v>2.5091141889337039E-4</v>
      </c>
      <c r="S41" s="11">
        <v>1.5975972705513515</v>
      </c>
      <c r="T41" s="11">
        <v>2.6764833526997649E-4</v>
      </c>
      <c r="U41" s="11">
        <v>2.4022211387426252E-2</v>
      </c>
      <c r="V41" s="11">
        <v>6.0054094202114479E-4</v>
      </c>
      <c r="W41" s="11">
        <v>4.3905251806847591E-5</v>
      </c>
      <c r="X41" s="11">
        <v>3.3835128130649588E-5</v>
      </c>
      <c r="Y41" s="11">
        <v>7183242.5591474986</v>
      </c>
      <c r="Z41" s="11"/>
      <c r="AA41" s="11">
        <v>3.6543089669002798E-2</v>
      </c>
      <c r="AB41" s="11">
        <v>2930.0993347981412</v>
      </c>
      <c r="AC41" s="11">
        <v>0.96844744132036575</v>
      </c>
      <c r="AD41" s="11">
        <v>3.7153139500007559</v>
      </c>
      <c r="AE41" s="11">
        <v>4.6888638703353296</v>
      </c>
      <c r="AF41" s="11">
        <v>1.4587587586163542</v>
      </c>
      <c r="AG41" s="11">
        <v>3.1338004914522015</v>
      </c>
      <c r="AH41" s="11">
        <v>0.46157213973504713</v>
      </c>
      <c r="AI41" s="11">
        <v>0.11782442581598827</v>
      </c>
      <c r="AJ41" s="11">
        <v>3596.2764951661602</v>
      </c>
      <c r="AK41" s="11">
        <v>5.0128423191938401E-2</v>
      </c>
      <c r="AL41" s="11">
        <v>3.6722598071543613E-2</v>
      </c>
      <c r="AM41" s="11">
        <v>6.7858278873986688E-3</v>
      </c>
      <c r="AN41" s="11">
        <v>0.65437367352173847</v>
      </c>
      <c r="AO41" s="11">
        <v>7.3037440853410196</v>
      </c>
      <c r="AP41" s="11">
        <v>1.9304134345313431E-2</v>
      </c>
      <c r="AQ41" s="11">
        <v>0.13210380767517393</v>
      </c>
      <c r="AR41" s="11">
        <v>8.5506740846434301E-4</v>
      </c>
      <c r="AS41" s="11">
        <v>4.6000460168225251E-3</v>
      </c>
      <c r="AT41" s="11">
        <v>9.2621921985297246E-4</v>
      </c>
      <c r="AU41" s="11">
        <v>1.5439061029972774E-4</v>
      </c>
      <c r="AV41" s="11">
        <v>8.173195122426092E-5</v>
      </c>
      <c r="AW41" s="11">
        <v>2538469.1868538554</v>
      </c>
      <c r="AX41" s="11">
        <v>1.1018156101126816E-2</v>
      </c>
      <c r="AY41" s="11">
        <v>883.45819018139832</v>
      </c>
      <c r="AZ41" s="11">
        <v>0.29199789018539835</v>
      </c>
      <c r="BA41" s="11">
        <v>1.12020930459325</v>
      </c>
      <c r="BB41" s="11">
        <v>1.4137456500869019</v>
      </c>
      <c r="BC41" s="11">
        <v>0.43983231472500628</v>
      </c>
      <c r="BD41" s="11">
        <v>0.94487639981620974</v>
      </c>
      <c r="BE41" s="11">
        <v>0.13916923647114945</v>
      </c>
      <c r="BF41" s="11">
        <v>3.5525401051881587E-2</v>
      </c>
      <c r="BG41" s="11">
        <v>1084.3181615309561</v>
      </c>
      <c r="BH41" s="11">
        <v>1.5114288278164497E-2</v>
      </c>
      <c r="BI41" s="11">
        <v>1.1072279920939905E-2</v>
      </c>
      <c r="BJ41" s="11">
        <v>2.0460040904028576E-3</v>
      </c>
      <c r="BK41" s="11">
        <v>0.19730108615982989</v>
      </c>
      <c r="BL41" s="11">
        <v>2.2021616996230593</v>
      </c>
      <c r="BM41" s="11">
        <v>5.8204155023652395E-3</v>
      </c>
      <c r="BN41" s="11">
        <v>3.9830796675983986E-2</v>
      </c>
      <c r="BO41" s="11">
        <v>2.5781252403070788E-4</v>
      </c>
      <c r="BP41" s="11">
        <v>1.3869660596517455E-3</v>
      </c>
      <c r="BQ41" s="11">
        <v>2.79265602351637E-4</v>
      </c>
      <c r="BR41" s="11">
        <v>4.6550520501652433E-5</v>
      </c>
      <c r="BS41" s="11">
        <v>2.4643110508591103E-5</v>
      </c>
      <c r="BT41" s="11">
        <v>765377.25769752823</v>
      </c>
      <c r="BU41" s="11">
        <v>5.7314367868943533E-2</v>
      </c>
      <c r="BV41" s="11">
        <v>586.14520202020174</v>
      </c>
      <c r="BW41" s="11">
        <v>4.7370553986759711</v>
      </c>
      <c r="BX41" s="11">
        <v>25.281470286931732</v>
      </c>
      <c r="BY41" s="11">
        <v>25.170861014641602</v>
      </c>
      <c r="BZ41" s="11">
        <v>1.2446679909645739</v>
      </c>
      <c r="CA41" s="11">
        <v>1.5834550721659981</v>
      </c>
      <c r="CB41" s="11">
        <v>2.4141159570494484</v>
      </c>
      <c r="CC41" s="11">
        <v>0.9272731039825769</v>
      </c>
      <c r="CD41" s="11">
        <v>4605.8688311688302</v>
      </c>
      <c r="CE41" s="11">
        <v>9.5340637708514142E-2</v>
      </c>
      <c r="CF41" s="11">
        <v>2.8792926814577961E-2</v>
      </c>
      <c r="CG41" s="11">
        <v>1.180908732166591E-2</v>
      </c>
      <c r="CH41" s="11">
        <v>0.80452788954508492</v>
      </c>
      <c r="CI41" s="11">
        <v>6.3726675657634209</v>
      </c>
      <c r="CJ41" s="11">
        <v>2.5578555932967694E-4</v>
      </c>
      <c r="CK41" s="11">
        <v>1.6471011310135175</v>
      </c>
      <c r="CL41" s="11">
        <v>2.6031388587068375E-4</v>
      </c>
      <c r="CM41" s="11">
        <v>2.4554251057658263E-2</v>
      </c>
      <c r="CN41" s="11">
        <v>5.9928066983556928E-4</v>
      </c>
      <c r="CO41" s="11">
        <v>4.4303472734824132E-5</v>
      </c>
      <c r="CP41" s="11">
        <v>3.4917671878165013E-5</v>
      </c>
      <c r="CQ41" s="11">
        <v>3.3867367996237359E-2</v>
      </c>
      <c r="CR41" s="11">
        <v>2930.0993347981412</v>
      </c>
      <c r="CS41" s="11">
        <v>0.95575182549469995</v>
      </c>
      <c r="CT41" s="11">
        <v>4.4144566255924866</v>
      </c>
      <c r="CU41" s="11">
        <v>5.5007907627594541</v>
      </c>
      <c r="CV41" s="11">
        <v>1.4334766167073341</v>
      </c>
      <c r="CW41" s="11">
        <v>3.0762138686117124</v>
      </c>
      <c r="CX41" s="11">
        <v>0.76527075344413198</v>
      </c>
      <c r="CY41" s="11">
        <v>7.3700148074885549E-2</v>
      </c>
      <c r="CZ41" s="11">
        <v>3596.2764951661602</v>
      </c>
      <c r="DA41" s="11">
        <v>4.9067622237303286E-2</v>
      </c>
      <c r="DB41" s="11">
        <v>3.9712190634159254E-2</v>
      </c>
      <c r="DC41" s="11">
        <v>6.9832571716511721E-3</v>
      </c>
      <c r="DD41" s="11">
        <v>0.66914714108695983</v>
      </c>
      <c r="DE41" s="11">
        <v>7.9159590466157166</v>
      </c>
      <c r="DF41" s="11">
        <v>1.9045885824291803E-2</v>
      </c>
      <c r="DG41" s="11">
        <v>0.13659102345456328</v>
      </c>
      <c r="DH41" s="11">
        <v>8.3130877702950953E-4</v>
      </c>
      <c r="DI41" s="11">
        <v>4.7021608427189436E-3</v>
      </c>
      <c r="DJ41" s="11">
        <v>9.2626445835773349E-4</v>
      </c>
      <c r="DK41" s="11">
        <v>1.5580992704402591E-4</v>
      </c>
      <c r="DL41" s="11">
        <v>8.4529869029425708E-5</v>
      </c>
      <c r="DM41" s="11">
        <v>1.0211395661855447E-2</v>
      </c>
      <c r="DN41" s="11">
        <v>883.45819018139832</v>
      </c>
      <c r="DO41" s="11">
        <v>0.28817001798755909</v>
      </c>
      <c r="DP41" s="11">
        <v>1.331008752762608</v>
      </c>
      <c r="DQ41" s="11">
        <v>1.6585508191205449</v>
      </c>
      <c r="DR41" s="11">
        <v>0.4322094621242118</v>
      </c>
      <c r="DS41" s="11">
        <v>0.92751337973388126</v>
      </c>
      <c r="DT41" s="11">
        <v>0.23073781383697847</v>
      </c>
      <c r="DU41" s="11">
        <v>2.2221430741639018E-2</v>
      </c>
      <c r="DV41" s="11">
        <v>1084.3181615309561</v>
      </c>
      <c r="DW41" s="11">
        <v>1.4794444756003089E-2</v>
      </c>
      <c r="DX41" s="11">
        <v>1.1973675994233829E-2</v>
      </c>
      <c r="DY41" s="11">
        <v>2.1055312593568558E-3</v>
      </c>
      <c r="DZ41" s="11">
        <v>0.20175545422949576</v>
      </c>
      <c r="EA41" s="11">
        <v>2.3867514557676164</v>
      </c>
      <c r="EB41" s="11">
        <v>5.7425506435567894E-3</v>
      </c>
      <c r="EC41" s="11">
        <v>4.118374313903822E-2</v>
      </c>
      <c r="ED41" s="11">
        <v>2.5064902712146374E-4</v>
      </c>
      <c r="EE41" s="11">
        <v>1.4177548381090989E-3</v>
      </c>
      <c r="EF41" s="11">
        <v>2.7927924227403418E-4</v>
      </c>
      <c r="EG41" s="11">
        <v>4.6978460601607504E-5</v>
      </c>
      <c r="EH41" s="11">
        <v>2.5486714468044406E-5</v>
      </c>
    </row>
    <row r="42" spans="1:138" x14ac:dyDescent="0.35">
      <c r="A42" s="11" t="s">
        <v>43</v>
      </c>
      <c r="B42" s="11">
        <v>27</v>
      </c>
      <c r="C42" s="11">
        <v>0.11475564199602072</v>
      </c>
      <c r="D42" s="11">
        <v>518.31017381017739</v>
      </c>
      <c r="E42" s="11">
        <v>4.7220328097514912</v>
      </c>
      <c r="F42" s="11">
        <v>5.498947911665244</v>
      </c>
      <c r="G42" s="11">
        <v>5.3307613330329726</v>
      </c>
      <c r="H42" s="11">
        <v>0.97575191361476754</v>
      </c>
      <c r="I42" s="11">
        <v>3.4077328966632323</v>
      </c>
      <c r="J42" s="11">
        <v>0.85489275511731977</v>
      </c>
      <c r="K42" s="11">
        <v>1.4701025857898724</v>
      </c>
      <c r="L42" s="11">
        <v>1961.9154966654974</v>
      </c>
      <c r="M42" s="11">
        <v>0.32642422490123141</v>
      </c>
      <c r="N42" s="11">
        <v>3.4656252068375651E-2</v>
      </c>
      <c r="O42" s="11">
        <v>1.4021671020283425E-2</v>
      </c>
      <c r="P42" s="11">
        <v>0.37136227190643056</v>
      </c>
      <c r="Q42" s="11">
        <v>1.3513479362333978</v>
      </c>
      <c r="R42" s="11">
        <v>6.8585127726493802E-4</v>
      </c>
      <c r="S42" s="11">
        <v>1.2030062364296481</v>
      </c>
      <c r="T42" s="11">
        <v>1.092248433545349E-4</v>
      </c>
      <c r="U42" s="11">
        <v>1.3579038660421911E-2</v>
      </c>
      <c r="V42" s="11">
        <v>1.8919610836177134E-3</v>
      </c>
      <c r="W42" s="11">
        <v>3.5755395178808682E-5</v>
      </c>
      <c r="X42" s="11">
        <v>3.6337684387383551E-5</v>
      </c>
      <c r="Y42" s="11">
        <v>7908990.2618174329</v>
      </c>
      <c r="Z42" s="11"/>
      <c r="AA42" s="11">
        <v>9.1528191184091334E-2</v>
      </c>
      <c r="AB42" s="11">
        <v>2177.5907790568649</v>
      </c>
      <c r="AC42" s="11">
        <v>0.96829681941293211</v>
      </c>
      <c r="AD42" s="11">
        <v>2.1250649447597572</v>
      </c>
      <c r="AE42" s="11">
        <v>2.0017721842735705</v>
      </c>
      <c r="AF42" s="11">
        <v>1.5451459618304246</v>
      </c>
      <c r="AG42" s="11">
        <v>4.2408989433601976</v>
      </c>
      <c r="AH42" s="11">
        <v>0.40843990416187459</v>
      </c>
      <c r="AI42" s="11">
        <v>0.26523243813188407</v>
      </c>
      <c r="AJ42" s="11">
        <v>1360.5460092116764</v>
      </c>
      <c r="AK42" s="11">
        <v>0.39762447733025602</v>
      </c>
      <c r="AL42" s="11">
        <v>4.3178377519708641E-2</v>
      </c>
      <c r="AM42" s="11">
        <v>6.0795388714727505E-3</v>
      </c>
      <c r="AN42" s="11">
        <v>0.13541326319292052</v>
      </c>
      <c r="AO42" s="11">
        <v>1.2152996377226313</v>
      </c>
      <c r="AP42" s="11">
        <v>1.9228194461389164E-2</v>
      </c>
      <c r="AQ42" s="11">
        <v>0.23453308795926522</v>
      </c>
      <c r="AR42" s="11">
        <v>6.5484586832627908E-4</v>
      </c>
      <c r="AS42" s="11">
        <v>3.8743925903715086E-3</v>
      </c>
      <c r="AT42" s="11">
        <v>1.813001269240482E-3</v>
      </c>
      <c r="AU42" s="11">
        <v>1.4147103586925115E-4</v>
      </c>
      <c r="AV42" s="11">
        <v>9.2796136250763016E-5</v>
      </c>
      <c r="AW42" s="11">
        <v>1903617.1687165222</v>
      </c>
      <c r="AX42" s="11">
        <v>1.5933012975191587E-2</v>
      </c>
      <c r="AY42" s="11">
        <v>379.06989844896094</v>
      </c>
      <c r="AZ42" s="11">
        <v>0.16855884059276088</v>
      </c>
      <c r="BA42" s="11">
        <v>0.36992632433740302</v>
      </c>
      <c r="BB42" s="11">
        <v>0.34846380959566037</v>
      </c>
      <c r="BC42" s="11">
        <v>0.26897538714485247</v>
      </c>
      <c r="BD42" s="11">
        <v>0.73824574720513902</v>
      </c>
      <c r="BE42" s="11">
        <v>7.1100261115269001E-2</v>
      </c>
      <c r="BF42" s="11">
        <v>4.6171041113413025E-2</v>
      </c>
      <c r="BG42" s="11">
        <v>236.8406601034479</v>
      </c>
      <c r="BH42" s="11">
        <v>6.9217536964260487E-2</v>
      </c>
      <c r="BI42" s="11">
        <v>7.5163907466010782E-3</v>
      </c>
      <c r="BJ42" s="11">
        <v>1.058311876037525E-3</v>
      </c>
      <c r="BK42" s="11">
        <v>2.357242344193558E-2</v>
      </c>
      <c r="BL42" s="11">
        <v>0.21155651221856442</v>
      </c>
      <c r="BM42" s="11">
        <v>3.3471990200989576E-3</v>
      </c>
      <c r="BN42" s="11">
        <v>4.0826970196000394E-2</v>
      </c>
      <c r="BO42" s="11">
        <v>1.1399403377051222E-4</v>
      </c>
      <c r="BP42" s="11">
        <v>6.7444518038399645E-4</v>
      </c>
      <c r="BQ42" s="11">
        <v>3.156030111940881E-4</v>
      </c>
      <c r="BR42" s="11">
        <v>2.4626946309743688E-5</v>
      </c>
      <c r="BS42" s="11">
        <v>1.6153733880278385E-5</v>
      </c>
      <c r="BT42" s="11">
        <v>331377.21456719434</v>
      </c>
      <c r="BU42" s="11">
        <v>0.10613590419100472</v>
      </c>
      <c r="BV42" s="11">
        <v>518.31017381017739</v>
      </c>
      <c r="BW42" s="11">
        <v>4.6530459872917111</v>
      </c>
      <c r="BX42" s="11">
        <v>6.6019107685178327</v>
      </c>
      <c r="BY42" s="11">
        <v>6.3938236374489854</v>
      </c>
      <c r="BZ42" s="11">
        <v>0.95834535357015982</v>
      </c>
      <c r="CA42" s="11">
        <v>3.339345761026359</v>
      </c>
      <c r="CB42" s="11">
        <v>0.7897769870585869</v>
      </c>
      <c r="CC42" s="11">
        <v>0.92228538782824587</v>
      </c>
      <c r="CD42" s="11">
        <v>1961.9154966654974</v>
      </c>
      <c r="CE42" s="11">
        <v>0.31387573239898225</v>
      </c>
      <c r="CF42" s="11">
        <v>3.7775676156832298E-2</v>
      </c>
      <c r="CG42" s="11">
        <v>1.4362620969111679E-2</v>
      </c>
      <c r="CH42" s="11">
        <v>0.3793875880344722</v>
      </c>
      <c r="CI42" s="11">
        <v>1.4629935416158826</v>
      </c>
      <c r="CJ42" s="11">
        <v>6.6319928270135295E-4</v>
      </c>
      <c r="CK42" s="11">
        <v>1.2335887822116445</v>
      </c>
      <c r="CL42" s="11">
        <v>1.0646930684750735E-4</v>
      </c>
      <c r="CM42" s="11">
        <v>1.387526412082021E-2</v>
      </c>
      <c r="CN42" s="11">
        <v>1.8754060208777178E-3</v>
      </c>
      <c r="CO42" s="11">
        <v>3.5961550892198744E-5</v>
      </c>
      <c r="CP42" s="11">
        <v>3.7637633073848206E-5</v>
      </c>
      <c r="CQ42" s="11">
        <v>8.460091120841122E-2</v>
      </c>
      <c r="CR42" s="11">
        <v>2177.5907790568649</v>
      </c>
      <c r="CS42" s="11">
        <v>0.952747411848609</v>
      </c>
      <c r="CT42" s="11">
        <v>2.6184452738861959</v>
      </c>
      <c r="CU42" s="11">
        <v>2.4572875439085404</v>
      </c>
      <c r="CV42" s="11">
        <v>1.5171974095552088</v>
      </c>
      <c r="CW42" s="11">
        <v>4.160819224093574</v>
      </c>
      <c r="CX42" s="11">
        <v>0.42554864240732154</v>
      </c>
      <c r="CY42" s="11">
        <v>0.16594922536411463</v>
      </c>
      <c r="CZ42" s="11">
        <v>1360.5460092116764</v>
      </c>
      <c r="DA42" s="11">
        <v>0.38583092691661613</v>
      </c>
      <c r="DB42" s="11">
        <v>4.8618982993085424E-2</v>
      </c>
      <c r="DC42" s="11">
        <v>6.2792839535925574E-3</v>
      </c>
      <c r="DD42" s="11">
        <v>0.13845377178999724</v>
      </c>
      <c r="DE42" s="11">
        <v>1.3171556276979168</v>
      </c>
      <c r="DF42" s="11">
        <v>1.8972496039392318E-2</v>
      </c>
      <c r="DG42" s="11">
        <v>0.24062798791683859</v>
      </c>
      <c r="DH42" s="11">
        <v>6.381119184038339E-4</v>
      </c>
      <c r="DI42" s="11">
        <v>3.9644801825711616E-3</v>
      </c>
      <c r="DJ42" s="11">
        <v>1.8009289897765988E-3</v>
      </c>
      <c r="DK42" s="11">
        <v>1.4236245428927413E-4</v>
      </c>
      <c r="DL42" s="11">
        <v>9.596840169019772E-5</v>
      </c>
      <c r="DM42" s="11">
        <v>1.472712831487635E-2</v>
      </c>
      <c r="DN42" s="11">
        <v>379.06989844896094</v>
      </c>
      <c r="DO42" s="11">
        <v>0.16585203617246372</v>
      </c>
      <c r="DP42" s="11">
        <v>0.4558128155263842</v>
      </c>
      <c r="DQ42" s="11">
        <v>0.42775885565273264</v>
      </c>
      <c r="DR42" s="11">
        <v>0.26411016867742765</v>
      </c>
      <c r="DS42" s="11">
        <v>0.72430565738561481</v>
      </c>
      <c r="DT42" s="11">
        <v>7.4078510165396003E-2</v>
      </c>
      <c r="DU42" s="11">
        <v>2.8888052159048914E-2</v>
      </c>
      <c r="DV42" s="11">
        <v>236.8406601034479</v>
      </c>
      <c r="DW42" s="11">
        <v>6.7164543352858694E-2</v>
      </c>
      <c r="DX42" s="11">
        <v>8.4634785943862485E-3</v>
      </c>
      <c r="DY42" s="11">
        <v>1.0930830317216194E-3</v>
      </c>
      <c r="DZ42" s="11">
        <v>2.4101708051427841E-2</v>
      </c>
      <c r="EA42" s="11">
        <v>0.2292873641985092</v>
      </c>
      <c r="EB42" s="11">
        <v>3.3026876381661756E-3</v>
      </c>
      <c r="EC42" s="11">
        <v>4.1887956093899247E-2</v>
      </c>
      <c r="ED42" s="11">
        <v>1.1108102699313292E-4</v>
      </c>
      <c r="EE42" s="11">
        <v>6.9012741726480486E-4</v>
      </c>
      <c r="EF42" s="11">
        <v>3.1350149708297325E-4</v>
      </c>
      <c r="EG42" s="11">
        <v>2.4782122338777022E-5</v>
      </c>
      <c r="EH42" s="11">
        <v>1.6705954412044449E-5</v>
      </c>
    </row>
    <row r="43" spans="1:138" x14ac:dyDescent="0.35">
      <c r="A43" s="11" t="s">
        <v>44</v>
      </c>
      <c r="B43" s="11">
        <v>28</v>
      </c>
      <c r="C43" s="11">
        <v>3.8911061528242849E-2</v>
      </c>
      <c r="D43" s="11">
        <v>271.90315315315291</v>
      </c>
      <c r="E43" s="11">
        <v>2.1071560911765053</v>
      </c>
      <c r="F43" s="11">
        <v>5.5269715886480757</v>
      </c>
      <c r="G43" s="11">
        <v>5.6349059769424983</v>
      </c>
      <c r="H43" s="11">
        <v>6.5798185616219237E-2</v>
      </c>
      <c r="I43" s="11">
        <v>1.2045017743309829</v>
      </c>
      <c r="J43" s="11">
        <v>0.24309901366416503</v>
      </c>
      <c r="K43" s="11">
        <v>1.443603953128251</v>
      </c>
      <c r="L43" s="11">
        <v>1252.5530576659608</v>
      </c>
      <c r="M43" s="11">
        <v>2.9283803117218593E-2</v>
      </c>
      <c r="N43" s="11">
        <v>5.7748778365980065E-3</v>
      </c>
      <c r="O43" s="11">
        <v>2.3417040468355771E-3</v>
      </c>
      <c r="P43" s="11">
        <v>6.7362687005396424E-2</v>
      </c>
      <c r="Q43" s="11">
        <v>0.15281438881564177</v>
      </c>
      <c r="R43" s="11">
        <v>2.5699841307824325E-4</v>
      </c>
      <c r="S43" s="11">
        <v>0.82418682047693947</v>
      </c>
      <c r="T43" s="11">
        <v>6.2889828585494732E-5</v>
      </c>
      <c r="U43" s="11">
        <v>1.8047867886253391E-3</v>
      </c>
      <c r="V43" s="11">
        <v>2.9931269479580784E-4</v>
      </c>
      <c r="W43" s="11">
        <v>-1.2727923597052922E-6</v>
      </c>
      <c r="X43" s="11">
        <v>9.371701132923237E-6</v>
      </c>
      <c r="Y43" s="11">
        <v>7609047.9015353331</v>
      </c>
      <c r="Z43" s="11"/>
      <c r="AA43" s="11">
        <v>4.0637346141372849E-2</v>
      </c>
      <c r="AB43" s="11">
        <v>2721.1018997772189</v>
      </c>
      <c r="AC43" s="11">
        <v>0.73636832234017335</v>
      </c>
      <c r="AD43" s="11">
        <v>1.4243095930349476</v>
      </c>
      <c r="AE43" s="11">
        <v>1.2592818190155266</v>
      </c>
      <c r="AF43" s="11">
        <v>8.5338682006009775E-2</v>
      </c>
      <c r="AG43" s="11">
        <v>2.1264509670118144</v>
      </c>
      <c r="AH43" s="11">
        <v>0.1225805069365449</v>
      </c>
      <c r="AI43" s="11">
        <v>0.13400379640762444</v>
      </c>
      <c r="AJ43" s="11">
        <v>1109.9002472638942</v>
      </c>
      <c r="AK43" s="11">
        <v>3.1488338910271384E-2</v>
      </c>
      <c r="AL43" s="11">
        <v>1.3152689893821271E-2</v>
      </c>
      <c r="AM43" s="11">
        <v>2.0562949039753808E-3</v>
      </c>
      <c r="AN43" s="11">
        <v>2.4199985312981755E-2</v>
      </c>
      <c r="AO43" s="11">
        <v>9.9862369083521321E-2</v>
      </c>
      <c r="AP43" s="11">
        <v>1.5652133205090589E-2</v>
      </c>
      <c r="AQ43" s="11">
        <v>6.6955275969473593E-2</v>
      </c>
      <c r="AR43" s="11">
        <v>4.238453357179014E-4</v>
      </c>
      <c r="AS43" s="11">
        <v>1.4248728094210512E-3</v>
      </c>
      <c r="AT43" s="11">
        <v>6.0326493436638196E-4</v>
      </c>
      <c r="AU43" s="11">
        <v>1.7011135556879609E-7</v>
      </c>
      <c r="AV43" s="11">
        <v>3.0841919046382032E-5</v>
      </c>
      <c r="AW43" s="11">
        <v>1122273.7203178266</v>
      </c>
      <c r="AX43" s="11">
        <v>7.2986828272878666E-3</v>
      </c>
      <c r="AY43" s="11">
        <v>488.7243285551184</v>
      </c>
      <c r="AZ43" s="11">
        <v>0.13225565493685637</v>
      </c>
      <c r="BA43" s="11">
        <v>0.25581355463667466</v>
      </c>
      <c r="BB43" s="11">
        <v>0.22617369144111016</v>
      </c>
      <c r="BC43" s="11">
        <v>1.5327279756256288E-2</v>
      </c>
      <c r="BD43" s="11">
        <v>0.38192186817528451</v>
      </c>
      <c r="BE43" s="11">
        <v>2.2016108970933326E-2</v>
      </c>
      <c r="BF43" s="11">
        <v>2.4067792326525842E-2</v>
      </c>
      <c r="BG43" s="11">
        <v>199.3439691294239</v>
      </c>
      <c r="BH43" s="11">
        <v>5.6554726203007404E-3</v>
      </c>
      <c r="BI43" s="11">
        <v>2.3622928408442794E-3</v>
      </c>
      <c r="BJ43" s="11">
        <v>3.6932146728461642E-4</v>
      </c>
      <c r="BK43" s="11">
        <v>4.3464456711816051E-3</v>
      </c>
      <c r="BL43" s="11">
        <v>1.7935810960355115E-2</v>
      </c>
      <c r="BM43" s="11">
        <v>2.8112061116636077E-3</v>
      </c>
      <c r="BN43" s="11">
        <v>1.2025522562783369E-2</v>
      </c>
      <c r="BO43" s="11">
        <v>7.6124869534253484E-5</v>
      </c>
      <c r="BP43" s="11">
        <v>2.6014499309855643E-4</v>
      </c>
      <c r="BQ43" s="11">
        <v>1.0834958073903657E-4</v>
      </c>
      <c r="BR43" s="11">
        <v>3.0552901395117723E-8</v>
      </c>
      <c r="BS43" s="11">
        <v>5.5393721854107865E-6</v>
      </c>
      <c r="BT43" s="11">
        <v>201566.31049439555</v>
      </c>
      <c r="BU43" s="11">
        <v>3.5993542343315033E-2</v>
      </c>
      <c r="BV43" s="11">
        <v>271.90315315315291</v>
      </c>
      <c r="BW43" s="11">
        <v>2.0761226496891396</v>
      </c>
      <c r="BX43" s="11">
        <v>6.6254294011898818</v>
      </c>
      <c r="BY43" s="11">
        <v>6.7498015111073419</v>
      </c>
      <c r="BZ43" s="11">
        <v>6.4580695126390419E-2</v>
      </c>
      <c r="CA43" s="11">
        <v>1.1790917780326393</v>
      </c>
      <c r="CB43" s="11">
        <v>0.21997266713164942</v>
      </c>
      <c r="CC43" s="11">
        <v>0.90564980436208531</v>
      </c>
      <c r="CD43" s="11">
        <v>1252.5530576659608</v>
      </c>
      <c r="CE43" s="11">
        <v>2.7986838293987407E-2</v>
      </c>
      <c r="CF43" s="11">
        <v>6.1649587671993404E-3</v>
      </c>
      <c r="CG43" s="11">
        <v>2.3980462406318266E-3</v>
      </c>
      <c r="CH43" s="11">
        <v>6.8823638166663287E-2</v>
      </c>
      <c r="CI43" s="11">
        <v>0.16540252174372311</v>
      </c>
      <c r="CJ43" s="11">
        <v>2.5322864394867084E-4</v>
      </c>
      <c r="CK43" s="11">
        <v>0.84485132296877108</v>
      </c>
      <c r="CL43" s="11">
        <v>6.1307762368340306E-5</v>
      </c>
      <c r="CM43" s="11">
        <v>1.8440131914238158E-3</v>
      </c>
      <c r="CN43" s="11">
        <v>2.9613466781677978E-4</v>
      </c>
      <c r="CO43" s="11">
        <v>-1.2827129564196688E-6</v>
      </c>
      <c r="CP43" s="11">
        <v>9.733754119464601E-6</v>
      </c>
      <c r="CQ43" s="11">
        <v>3.7614012138419917E-2</v>
      </c>
      <c r="CR43" s="11">
        <v>2721.1018997772189</v>
      </c>
      <c r="CS43" s="11">
        <v>0.72208001822058709</v>
      </c>
      <c r="CT43" s="11">
        <v>1.6685602553006134</v>
      </c>
      <c r="CU43" s="11">
        <v>1.489010512440589</v>
      </c>
      <c r="CV43" s="11">
        <v>8.3697133764892059E-2</v>
      </c>
      <c r="CW43" s="11">
        <v>2.0807364985385686</v>
      </c>
      <c r="CX43" s="11">
        <v>0.10142821394179882</v>
      </c>
      <c r="CY43" s="11">
        <v>8.3532068485520292E-2</v>
      </c>
      <c r="CZ43" s="11">
        <v>1109.9002472638942</v>
      </c>
      <c r="DA43" s="11">
        <v>2.9615567862161449E-2</v>
      </c>
      <c r="DB43" s="11">
        <v>1.3927733234942523E-2</v>
      </c>
      <c r="DC43" s="11">
        <v>2.1002872219303029E-3</v>
      </c>
      <c r="DD43" s="11">
        <v>2.4739988870575255E-2</v>
      </c>
      <c r="DE43" s="11">
        <v>0.10822365322408338</v>
      </c>
      <c r="DF43" s="11">
        <v>1.546754216703867E-2</v>
      </c>
      <c r="DG43" s="11">
        <v>6.3533761777709072E-2</v>
      </c>
      <c r="DH43" s="11">
        <v>4.131058518843353E-4</v>
      </c>
      <c r="DI43" s="11">
        <v>1.4540387498206851E-3</v>
      </c>
      <c r="DJ43" s="11">
        <v>5.967176925952448E-4</v>
      </c>
      <c r="DK43" s="11">
        <v>1.7266510419826444E-7</v>
      </c>
      <c r="DL43" s="11">
        <v>3.207549799579775E-5</v>
      </c>
      <c r="DM43" s="11">
        <v>6.7556760105596872E-3</v>
      </c>
      <c r="DN43" s="11">
        <v>488.7243285551184</v>
      </c>
      <c r="DO43" s="11">
        <v>0.12968939976000768</v>
      </c>
      <c r="DP43" s="11">
        <v>0.29968226860313935</v>
      </c>
      <c r="DQ43" s="11">
        <v>0.26743418280793485</v>
      </c>
      <c r="DR43" s="11">
        <v>1.5032448988618819E-2</v>
      </c>
      <c r="DS43" s="11">
        <v>0.37371130725815371</v>
      </c>
      <c r="DT43" s="11">
        <v>1.821704499905312E-2</v>
      </c>
      <c r="DU43" s="11">
        <v>1.5002802389263119E-2</v>
      </c>
      <c r="DV43" s="11">
        <v>199.3439691294239</v>
      </c>
      <c r="DW43" s="11">
        <v>5.3191130105779555E-3</v>
      </c>
      <c r="DX43" s="11">
        <v>2.5014947342102026E-3</v>
      </c>
      <c r="DY43" s="11">
        <v>3.7722272083776808E-4</v>
      </c>
      <c r="DZ43" s="11">
        <v>4.4434331732387186E-3</v>
      </c>
      <c r="EA43" s="11">
        <v>1.9437541923752449E-2</v>
      </c>
      <c r="EB43" s="11">
        <v>2.7780525825228568E-3</v>
      </c>
      <c r="EC43" s="11">
        <v>1.1411000472982605E-2</v>
      </c>
      <c r="ED43" s="11">
        <v>7.419600129671418E-5</v>
      </c>
      <c r="EE43" s="11">
        <v>2.6546994092113333E-4</v>
      </c>
      <c r="EF43" s="11">
        <v>1.0717366140328916E-4</v>
      </c>
      <c r="EG43" s="11">
        <v>3.1011568189013848E-8</v>
      </c>
      <c r="EH43" s="11">
        <v>5.7609295051944686E-6</v>
      </c>
    </row>
    <row r="44" spans="1:138" x14ac:dyDescent="0.35">
      <c r="A44" s="15" t="s">
        <v>57</v>
      </c>
      <c r="B44" s="15">
        <v>1</v>
      </c>
      <c r="C44" s="15">
        <v>4.5002939300428757E-2</v>
      </c>
      <c r="D44" s="15">
        <v>254.76412835249121</v>
      </c>
      <c r="E44" s="15">
        <v>1.5642063428576938</v>
      </c>
      <c r="F44" s="15">
        <v>0.29727328213855508</v>
      </c>
      <c r="G44" s="15">
        <v>0.28695243194016212</v>
      </c>
      <c r="H44" s="15">
        <v>-5.8943804968934312E-3</v>
      </c>
      <c r="I44" s="15">
        <v>1.4310025139949687</v>
      </c>
      <c r="J44" s="15">
        <v>7.0805171110473353E-2</v>
      </c>
      <c r="K44" s="15">
        <v>1.3204590971487893</v>
      </c>
      <c r="L44" s="15">
        <v>3262.3866363521533</v>
      </c>
      <c r="M44" s="15">
        <v>1.8134883301449738E-2</v>
      </c>
      <c r="N44" s="15">
        <v>1.7325028415162258E-3</v>
      </c>
      <c r="O44" s="15">
        <v>2.4573674903378188E-3</v>
      </c>
      <c r="P44" s="15">
        <v>3.5995766155001267E-2</v>
      </c>
      <c r="Q44" s="15">
        <v>2.5640364367034122E-3</v>
      </c>
      <c r="R44" s="15">
        <v>-5.2433623005142729E-3</v>
      </c>
      <c r="S44" s="15">
        <v>1.1421473759926313</v>
      </c>
      <c r="T44" s="15">
        <v>2.9065233686921451E-5</v>
      </c>
      <c r="U44" s="15">
        <v>2.196573733352896E-4</v>
      </c>
      <c r="V44" s="15">
        <v>1.6355053248365371E-4</v>
      </c>
      <c r="W44" s="15">
        <v>-9.2317660543127662E-7</v>
      </c>
      <c r="X44" s="15">
        <v>1.252032314285913E-6</v>
      </c>
      <c r="Y44" s="15">
        <v>7709078.900190386</v>
      </c>
      <c r="Z44" s="15"/>
      <c r="AA44" s="15">
        <v>3.8760645253820503E-2</v>
      </c>
      <c r="AB44" s="15">
        <v>1781.9782847291053</v>
      </c>
      <c r="AC44" s="15">
        <v>0.57441799393740967</v>
      </c>
      <c r="AD44" s="15">
        <v>0.11463004900643771</v>
      </c>
      <c r="AE44" s="15">
        <v>0.13674750136117431</v>
      </c>
      <c r="AF44" s="15">
        <v>2.3327851536400782E-2</v>
      </c>
      <c r="AG44" s="15">
        <v>2.1298351360573085</v>
      </c>
      <c r="AH44" s="15">
        <v>4.6642780207852098E-2</v>
      </c>
      <c r="AI44" s="15">
        <v>0.2397790289820623</v>
      </c>
      <c r="AJ44" s="15">
        <v>10848.183276085925</v>
      </c>
      <c r="AK44" s="15">
        <v>1.5780068638450419E-2</v>
      </c>
      <c r="AL44" s="15">
        <v>5.5184106327573496E-3</v>
      </c>
      <c r="AM44" s="15">
        <v>1.9837929012242674E-3</v>
      </c>
      <c r="AN44" s="15">
        <v>1.4768541365666688E-2</v>
      </c>
      <c r="AO44" s="15">
        <v>2.7809213147770157E-3</v>
      </c>
      <c r="AP44" s="15">
        <v>2.4151885728731622E-2</v>
      </c>
      <c r="AQ44" s="15">
        <v>0.19064055182006881</v>
      </c>
      <c r="AR44" s="15">
        <v>8.438865853065327E-4</v>
      </c>
      <c r="AS44" s="15">
        <v>3.3138672811736602E-4</v>
      </c>
      <c r="AT44" s="15">
        <v>4.46701446803155E-4</v>
      </c>
      <c r="AU44" s="15">
        <v>1.4833385766139354E-5</v>
      </c>
      <c r="AV44" s="15">
        <v>7.7889830723209415E-6</v>
      </c>
      <c r="AW44" s="15">
        <v>2217216.7337619956</v>
      </c>
      <c r="AX44" s="15">
        <v>5.0895220636203052E-3</v>
      </c>
      <c r="AY44" s="15">
        <v>233.98521200126584</v>
      </c>
      <c r="AZ44" s="15">
        <v>7.542477775435899E-2</v>
      </c>
      <c r="BA44" s="15">
        <v>1.5051662833570519E-2</v>
      </c>
      <c r="BB44" s="15">
        <v>1.7955826606215853E-2</v>
      </c>
      <c r="BC44" s="15">
        <v>3.0630969715259846E-3</v>
      </c>
      <c r="BD44" s="15">
        <v>0.279661054294987</v>
      </c>
      <c r="BE44" s="15">
        <v>6.1244970877531273E-3</v>
      </c>
      <c r="BF44" s="15">
        <v>3.1484528970202631E-2</v>
      </c>
      <c r="BG44" s="15">
        <v>1424.4362489913415</v>
      </c>
      <c r="BH44" s="15">
        <v>2.0720245231965035E-3</v>
      </c>
      <c r="BI44" s="15">
        <v>7.2460281524253198E-4</v>
      </c>
      <c r="BJ44" s="15">
        <v>2.6048476939219845E-4</v>
      </c>
      <c r="BK44" s="15">
        <v>1.9392044852669481E-3</v>
      </c>
      <c r="BL44" s="15">
        <v>3.6515285790693954E-4</v>
      </c>
      <c r="BM44" s="15">
        <v>3.1712979618753901E-3</v>
      </c>
      <c r="BN44" s="15">
        <v>2.5032330817902324E-2</v>
      </c>
      <c r="BO44" s="15">
        <v>1.1080773725477276E-4</v>
      </c>
      <c r="BP44" s="15">
        <v>4.3513209166146055E-5</v>
      </c>
      <c r="BQ44" s="15">
        <v>5.8654773532999398E-5</v>
      </c>
      <c r="BR44" s="15">
        <v>1.9647299412079628E-6</v>
      </c>
      <c r="BS44" s="15">
        <v>1.3989426571856399E-6</v>
      </c>
      <c r="BT44" s="15">
        <v>291134.82018717279</v>
      </c>
      <c r="BU44" s="15">
        <v>4.1754329483801186E-2</v>
      </c>
      <c r="BV44" s="15">
        <v>254.76412835249121</v>
      </c>
      <c r="BW44" s="15">
        <v>1.5392322474006759</v>
      </c>
      <c r="BX44" s="15">
        <v>0.3564017200055169</v>
      </c>
      <c r="BY44" s="15">
        <v>0.34189648004480921</v>
      </c>
      <c r="BZ44" s="15">
        <v>-5.775814199006411E-3</v>
      </c>
      <c r="CA44" s="15">
        <v>1.3990162654808813</v>
      </c>
      <c r="CB44" s="15">
        <v>6.8092694767816389E-2</v>
      </c>
      <c r="CC44" s="15">
        <v>0.82964335816375989</v>
      </c>
      <c r="CD44" s="15">
        <v>3262.3866363521533</v>
      </c>
      <c r="CE44" s="15">
        <v>1.7107844140940898E-2</v>
      </c>
      <c r="CF44" s="15">
        <v>1.9028917301103011E-3</v>
      </c>
      <c r="CG44" s="15">
        <v>2.4977620127244328E-3</v>
      </c>
      <c r="CH44" s="15">
        <v>3.6709952802520804E-2</v>
      </c>
      <c r="CI44" s="15">
        <v>2.7697787678525403E-3</v>
      </c>
      <c r="CJ44" s="15">
        <v>-5.1204290025067111E-3</v>
      </c>
      <c r="CK44" s="15">
        <v>1.166945811156374</v>
      </c>
      <c r="CL44" s="15">
        <v>2.9191487480538262E-5</v>
      </c>
      <c r="CM44" s="15">
        <v>2.2377353930084311E-4</v>
      </c>
      <c r="CN44" s="15">
        <v>1.6135166167423023E-4</v>
      </c>
      <c r="CO44" s="15">
        <v>-9.2106540745678204E-7</v>
      </c>
      <c r="CP44" s="15">
        <v>1.3033483051099799E-6</v>
      </c>
      <c r="CQ44" s="15">
        <v>3.5931075575821432E-2</v>
      </c>
      <c r="CR44" s="15">
        <v>1781.9782847291053</v>
      </c>
      <c r="CS44" s="15">
        <v>0.56346148737209101</v>
      </c>
      <c r="CT44" s="15">
        <v>0.13909625518728155</v>
      </c>
      <c r="CU44" s="15">
        <v>0.16580062572472443</v>
      </c>
      <c r="CV44" s="15">
        <v>2.2881659899047647E-2</v>
      </c>
      <c r="CW44" s="15">
        <v>2.0807046093066939</v>
      </c>
      <c r="CX44" s="15">
        <v>4.5266767134933147E-2</v>
      </c>
      <c r="CY44" s="15">
        <v>0.14903053734310681</v>
      </c>
      <c r="CZ44" s="15">
        <v>10848.183276085925</v>
      </c>
      <c r="DA44" s="15">
        <v>1.4772483746283033E-2</v>
      </c>
      <c r="DB44" s="15">
        <v>6.0973218153960573E-3</v>
      </c>
      <c r="DC44" s="15">
        <v>2.0142716989126628E-3</v>
      </c>
      <c r="DD44" s="15">
        <v>1.508381749960243E-2</v>
      </c>
      <c r="DE44" s="15">
        <v>3.0030373926161627E-3</v>
      </c>
      <c r="DF44" s="15">
        <v>2.3699355951987331E-2</v>
      </c>
      <c r="DG44" s="15">
        <v>0.19194552185932015</v>
      </c>
      <c r="DH44" s="15">
        <v>8.2220105351323599E-4</v>
      </c>
      <c r="DI44" s="15">
        <v>3.3781357037261997E-4</v>
      </c>
      <c r="DJ44" s="15">
        <v>4.4056598273230593E-4</v>
      </c>
      <c r="DK44" s="15">
        <v>1.4943075247255542E-5</v>
      </c>
      <c r="DL44" s="15">
        <v>8.1087816312696226E-6</v>
      </c>
      <c r="DM44" s="15">
        <v>4.717981362674214E-3</v>
      </c>
      <c r="DN44" s="15">
        <v>233.98521200126584</v>
      </c>
      <c r="DO44" s="15">
        <v>7.3986117960662873E-2</v>
      </c>
      <c r="DP44" s="15">
        <v>1.8264233092787619E-2</v>
      </c>
      <c r="DQ44" s="15">
        <v>2.1770688729823514E-2</v>
      </c>
      <c r="DR44" s="15">
        <v>3.0045091392533058E-3</v>
      </c>
      <c r="DS44" s="15">
        <v>0.27320990008284463</v>
      </c>
      <c r="DT44" s="15">
        <v>5.9438177195797947E-3</v>
      </c>
      <c r="DU44" s="15">
        <v>1.9568668245691027E-2</v>
      </c>
      <c r="DV44" s="15">
        <v>1424.4362489913415</v>
      </c>
      <c r="DW44" s="15">
        <v>1.9397221452026557E-3</v>
      </c>
      <c r="DX44" s="15">
        <v>8.0061757757742403E-4</v>
      </c>
      <c r="DY44" s="15">
        <v>2.6448683159451485E-4</v>
      </c>
      <c r="DZ44" s="15">
        <v>1.9806022697798544E-3</v>
      </c>
      <c r="EA44" s="15">
        <v>3.9431812776879045E-4</v>
      </c>
      <c r="EB44" s="15">
        <v>3.1118778911282904E-3</v>
      </c>
      <c r="EC44" s="15">
        <v>2.520368177874523E-2</v>
      </c>
      <c r="ED44" s="15">
        <v>1.0796028743032888E-4</v>
      </c>
      <c r="EE44" s="15">
        <v>4.435709489723558E-5</v>
      </c>
      <c r="EF44" s="15">
        <v>5.7849147631917211E-5</v>
      </c>
      <c r="EG44" s="15">
        <v>1.9792586679047696E-6</v>
      </c>
      <c r="EH44" s="15">
        <v>1.4563801739533452E-6</v>
      </c>
    </row>
    <row r="45" spans="1:138" x14ac:dyDescent="0.35">
      <c r="A45" s="15" t="s">
        <v>58</v>
      </c>
      <c r="B45" s="15">
        <v>2</v>
      </c>
      <c r="C45" s="15">
        <v>4.3486078996101837E-2</v>
      </c>
      <c r="D45" s="15">
        <v>181.94797312556395</v>
      </c>
      <c r="E45" s="15">
        <v>1.6308635204117012</v>
      </c>
      <c r="F45" s="15">
        <v>1.0415047053774578</v>
      </c>
      <c r="G45" s="15">
        <v>1.0425470834817585</v>
      </c>
      <c r="H45" s="15">
        <v>-2.2845949798894986E-3</v>
      </c>
      <c r="I45" s="15">
        <v>1.1592136475065176</v>
      </c>
      <c r="J45" s="15">
        <v>0.10009359898024552</v>
      </c>
      <c r="K45" s="15">
        <v>1.3217072051158485</v>
      </c>
      <c r="L45" s="15">
        <v>1756.7941458947555</v>
      </c>
      <c r="M45" s="15">
        <v>3.1009281912647308E-2</v>
      </c>
      <c r="N45" s="15">
        <v>1.298344623212663E-3</v>
      </c>
      <c r="O45" s="15">
        <v>2.8772317328407187E-3</v>
      </c>
      <c r="P45" s="15">
        <v>4.1951134657233054E-2</v>
      </c>
      <c r="Q45" s="15">
        <v>3.4131209844477364E-3</v>
      </c>
      <c r="R45" s="15">
        <v>-8.2329167785700364E-3</v>
      </c>
      <c r="S45" s="15">
        <v>1.0679955659538847</v>
      </c>
      <c r="T45" s="15">
        <v>1.3550592778068118E-4</v>
      </c>
      <c r="U45" s="15">
        <v>3.7509313087768565E-4</v>
      </c>
      <c r="V45" s="15">
        <v>1.453100923191745E-4</v>
      </c>
      <c r="W45" s="15">
        <v>-2.5112638223913515E-6</v>
      </c>
      <c r="X45" s="15">
        <v>2.4084317173188616E-6</v>
      </c>
      <c r="Y45" s="15">
        <v>8106688.8065582132</v>
      </c>
      <c r="Z45" s="15"/>
      <c r="AA45" s="15">
        <v>3.7041464717599427E-2</v>
      </c>
      <c r="AB45" s="15">
        <v>1775.4459174264114</v>
      </c>
      <c r="AC45" s="15">
        <v>0.68262654436813208</v>
      </c>
      <c r="AD45" s="15">
        <v>1.2626458864822385</v>
      </c>
      <c r="AE45" s="15">
        <v>1.2884387476337487</v>
      </c>
      <c r="AF45" s="15">
        <v>2.3300135618887205E-2</v>
      </c>
      <c r="AG45" s="15">
        <v>1.9263685222357319</v>
      </c>
      <c r="AH45" s="15">
        <v>7.5265938294929877E-2</v>
      </c>
      <c r="AI45" s="15">
        <v>0.23985497222126576</v>
      </c>
      <c r="AJ45" s="15">
        <v>5970.3605902288273</v>
      </c>
      <c r="AK45" s="15">
        <v>1.9402116459274928E-2</v>
      </c>
      <c r="AL45" s="15">
        <v>5.2732110885583411E-3</v>
      </c>
      <c r="AM45" s="15">
        <v>2.084529170157725E-3</v>
      </c>
      <c r="AN45" s="15">
        <v>1.5544807803848633E-2</v>
      </c>
      <c r="AO45" s="15">
        <v>3.2127707040943213E-3</v>
      </c>
      <c r="AP45" s="15">
        <v>2.5411442243268988E-2</v>
      </c>
      <c r="AQ45" s="15">
        <v>0.2469642596344343</v>
      </c>
      <c r="AR45" s="15">
        <v>5.5219170763519691E-4</v>
      </c>
      <c r="AS45" s="15">
        <v>5.2551180705342451E-4</v>
      </c>
      <c r="AT45" s="15">
        <v>3.6727271997462661E-4</v>
      </c>
      <c r="AU45" s="15">
        <v>6.1917194684489538E-7</v>
      </c>
      <c r="AV45" s="15">
        <v>1.4645975699109651E-5</v>
      </c>
      <c r="AW45" s="15">
        <v>2391887.982064249</v>
      </c>
      <c r="AX45" s="15">
        <v>5.784904890811576E-3</v>
      </c>
      <c r="AY45" s="15">
        <v>277.2780679542501</v>
      </c>
      <c r="AZ45" s="15">
        <v>0.10660835539899065</v>
      </c>
      <c r="BA45" s="15">
        <v>0.19719215802510504</v>
      </c>
      <c r="BB45" s="15">
        <v>0.20122032618100688</v>
      </c>
      <c r="BC45" s="15">
        <v>3.6388698321163193E-3</v>
      </c>
      <c r="BD45" s="15">
        <v>0.30084821890134911</v>
      </c>
      <c r="BE45" s="15">
        <v>1.1754564725594895E-2</v>
      </c>
      <c r="BF45" s="15">
        <v>3.7459053319482183E-2</v>
      </c>
      <c r="BG45" s="15">
        <v>932.41367320751442</v>
      </c>
      <c r="BH45" s="15">
        <v>3.0301015160458071E-3</v>
      </c>
      <c r="BI45" s="15">
        <v>8.3376788113501111E-4</v>
      </c>
      <c r="BJ45" s="15">
        <v>3.2554876227006618E-4</v>
      </c>
      <c r="BK45" s="15">
        <v>2.4276911125624017E-3</v>
      </c>
      <c r="BL45" s="15">
        <v>5.0175048694391577E-4</v>
      </c>
      <c r="BM45" s="15">
        <v>3.9686005301463566E-3</v>
      </c>
      <c r="BN45" s="15">
        <v>3.8569337479144032E-2</v>
      </c>
      <c r="BO45" s="15">
        <v>8.9577323549204193E-5</v>
      </c>
      <c r="BP45" s="15">
        <v>8.2071155824412612E-5</v>
      </c>
      <c r="BQ45" s="15">
        <v>5.7358362317498027E-5</v>
      </c>
      <c r="BR45" s="15">
        <v>9.789968076552879E-8</v>
      </c>
      <c r="BS45" s="15">
        <v>2.407783573032499E-6</v>
      </c>
      <c r="BT45" s="15">
        <v>373550.14417512051</v>
      </c>
      <c r="BU45" s="15">
        <v>4.0211474718402154E-2</v>
      </c>
      <c r="BV45" s="15">
        <v>181.94797312556395</v>
      </c>
      <c r="BW45" s="15">
        <v>1.6059538547659873</v>
      </c>
      <c r="BX45" s="15">
        <v>1.2432384816432684</v>
      </c>
      <c r="BY45" s="15">
        <v>1.2427774510649563</v>
      </c>
      <c r="BZ45" s="15">
        <v>-2.2430341746777671E-3</v>
      </c>
      <c r="CA45" s="15">
        <v>1.1343091111761119</v>
      </c>
      <c r="CB45" s="15">
        <v>9.1903997884330541E-2</v>
      </c>
      <c r="CC45" s="15">
        <v>0.82960321372336354</v>
      </c>
      <c r="CD45" s="15">
        <v>1756.7941458947555</v>
      </c>
      <c r="CE45" s="15">
        <v>2.9398731215979183E-2</v>
      </c>
      <c r="CF45" s="15">
        <v>1.4089082865162354E-3</v>
      </c>
      <c r="CG45" s="15">
        <v>2.9391767239591057E-3</v>
      </c>
      <c r="CH45" s="15">
        <v>4.2830478825836717E-2</v>
      </c>
      <c r="CI45" s="15">
        <v>3.6896362876628302E-3</v>
      </c>
      <c r="CJ45" s="15">
        <v>-8.1023455123079065E-3</v>
      </c>
      <c r="CK45" s="15">
        <v>1.0936774024820304</v>
      </c>
      <c r="CL45" s="15">
        <v>1.3201452744529028E-4</v>
      </c>
      <c r="CM45" s="15">
        <v>3.8282171010453928E-4</v>
      </c>
      <c r="CN45" s="15">
        <v>1.4339013429463712E-4</v>
      </c>
      <c r="CO45" s="15">
        <v>-2.5263187152370456E-6</v>
      </c>
      <c r="CP45" s="15">
        <v>2.4952749155479187E-6</v>
      </c>
      <c r="CQ45" s="15">
        <v>3.4279308130580222E-2</v>
      </c>
      <c r="CR45" s="15">
        <v>1775.4459174264114</v>
      </c>
      <c r="CS45" s="15">
        <v>0.66960622832486849</v>
      </c>
      <c r="CT45" s="15">
        <v>1.4984981888413051</v>
      </c>
      <c r="CU45" s="15">
        <v>1.5243213903710209</v>
      </c>
      <c r="CV45" s="15">
        <v>2.2853186543678353E-2</v>
      </c>
      <c r="CW45" s="15">
        <v>1.8836095107634805</v>
      </c>
      <c r="CX45" s="15">
        <v>7.022305259625751E-2</v>
      </c>
      <c r="CY45" s="15">
        <v>0.14984389770803086</v>
      </c>
      <c r="CZ45" s="15">
        <v>5970.3605902288273</v>
      </c>
      <c r="DA45" s="15">
        <v>1.7834305272763838E-2</v>
      </c>
      <c r="DB45" s="15">
        <v>5.7430522218494037E-3</v>
      </c>
      <c r="DC45" s="15">
        <v>2.1375274781324453E-3</v>
      </c>
      <c r="DD45" s="15">
        <v>1.5827570365953916E-2</v>
      </c>
      <c r="DE45" s="15">
        <v>3.4660890006398739E-3</v>
      </c>
      <c r="DF45" s="15">
        <v>2.4953273368947201E-2</v>
      </c>
      <c r="DG45" s="15">
        <v>0.25260920484868821</v>
      </c>
      <c r="DH45" s="15">
        <v>5.3772271824967645E-4</v>
      </c>
      <c r="DI45" s="15">
        <v>5.357329466467223E-4</v>
      </c>
      <c r="DJ45" s="15">
        <v>3.6210015840885501E-4</v>
      </c>
      <c r="DK45" s="15">
        <v>6.1612265883694547E-7</v>
      </c>
      <c r="DL45" s="15">
        <v>1.5185575210664686E-5</v>
      </c>
      <c r="DM45" s="15">
        <v>5.3535285056913939E-3</v>
      </c>
      <c r="DN45" s="15">
        <v>277.2780679542501</v>
      </c>
      <c r="DO45" s="15">
        <v>0.1045749236615356</v>
      </c>
      <c r="DP45" s="15">
        <v>0.23402609933460944</v>
      </c>
      <c r="DQ45" s="15">
        <v>0.23805900586151277</v>
      </c>
      <c r="DR45" s="15">
        <v>3.5690681136683194E-3</v>
      </c>
      <c r="DS45" s="15">
        <v>0.29417038322508959</v>
      </c>
      <c r="DT45" s="15">
        <v>1.0966998295258981E-2</v>
      </c>
      <c r="DU45" s="15">
        <v>2.3401685201114655E-2</v>
      </c>
      <c r="DV45" s="15">
        <v>932.41367320751442</v>
      </c>
      <c r="DW45" s="15">
        <v>2.7852505451173314E-3</v>
      </c>
      <c r="DX45" s="15">
        <v>9.0805628711673715E-4</v>
      </c>
      <c r="DY45" s="15">
        <v>3.338257074002091E-4</v>
      </c>
      <c r="DZ45" s="15">
        <v>2.4718512056076444E-3</v>
      </c>
      <c r="EA45" s="15">
        <v>5.4131215827064828E-4</v>
      </c>
      <c r="EB45" s="15">
        <v>3.8970465734632551E-3</v>
      </c>
      <c r="EC45" s="15">
        <v>3.9450929808909144E-2</v>
      </c>
      <c r="ED45" s="15">
        <v>8.7230143528759139E-5</v>
      </c>
      <c r="EE45" s="15">
        <v>8.3667429645486503E-5</v>
      </c>
      <c r="EF45" s="15">
        <v>5.6550543919171062E-5</v>
      </c>
      <c r="EG45" s="15">
        <v>9.7417545998180825E-8</v>
      </c>
      <c r="EH45" s="15">
        <v>2.4964931862826123E-6</v>
      </c>
    </row>
    <row r="46" spans="1:138" x14ac:dyDescent="0.35">
      <c r="A46" s="15" t="s">
        <v>59</v>
      </c>
      <c r="B46" s="15">
        <v>3</v>
      </c>
      <c r="C46" s="15">
        <v>5.5507004000894387E-2</v>
      </c>
      <c r="D46" s="15">
        <v>-378.29371059889644</v>
      </c>
      <c r="E46" s="15">
        <v>4.2557708910683871</v>
      </c>
      <c r="F46" s="15">
        <v>12.957021518519374</v>
      </c>
      <c r="G46" s="15">
        <v>12.270817709042483</v>
      </c>
      <c r="H46" s="15">
        <v>8.3644220957294901E-2</v>
      </c>
      <c r="I46" s="15">
        <v>1.5567873486316324</v>
      </c>
      <c r="J46" s="15">
        <v>0.34046440227693653</v>
      </c>
      <c r="K46" s="15">
        <v>1.3462968145180261</v>
      </c>
      <c r="L46" s="15">
        <v>2067.5665039747491</v>
      </c>
      <c r="M46" s="15">
        <v>4.277839850451743E-2</v>
      </c>
      <c r="N46" s="15">
        <v>1.6368312923179355E-3</v>
      </c>
      <c r="O46" s="15">
        <v>2.4784107536397234E-3</v>
      </c>
      <c r="P46" s="15">
        <v>5.1036629763409315E-2</v>
      </c>
      <c r="Q46" s="15">
        <v>7.8994533469199917E-3</v>
      </c>
      <c r="R46" s="15">
        <v>-4.9359026906223742E-3</v>
      </c>
      <c r="S46" s="15">
        <v>0.97286406411379045</v>
      </c>
      <c r="T46" s="15">
        <v>7.515112846739403E-5</v>
      </c>
      <c r="U46" s="15">
        <v>2.4324234982667499E-3</v>
      </c>
      <c r="V46" s="15">
        <v>1.0873391316669851E-4</v>
      </c>
      <c r="W46" s="15">
        <v>1.2854807926885008E-6</v>
      </c>
      <c r="X46" s="15">
        <v>1.4791343682014906E-6</v>
      </c>
      <c r="Y46" s="15">
        <v>8037937.7113158451</v>
      </c>
      <c r="Z46" s="15"/>
      <c r="AA46" s="15">
        <v>3.3681300302680184E-2</v>
      </c>
      <c r="AB46" s="15">
        <v>1534.781560566257</v>
      </c>
      <c r="AC46" s="15">
        <v>0.85286796490176919</v>
      </c>
      <c r="AD46" s="15">
        <v>3.0836109304651966</v>
      </c>
      <c r="AE46" s="15">
        <v>3.9094122574708194</v>
      </c>
      <c r="AF46" s="15">
        <v>0.42756289460253294</v>
      </c>
      <c r="AG46" s="15">
        <v>2.0586060876425805</v>
      </c>
      <c r="AH46" s="15">
        <v>0.11959254360241772</v>
      </c>
      <c r="AI46" s="15">
        <v>0.11779680284406183</v>
      </c>
      <c r="AJ46" s="15">
        <v>5497.5286357195282</v>
      </c>
      <c r="AK46" s="15">
        <v>1.6096462270656788E-2</v>
      </c>
      <c r="AL46" s="15">
        <v>5.5456087702552238E-3</v>
      </c>
      <c r="AM46" s="15">
        <v>2.2473342483982626E-3</v>
      </c>
      <c r="AN46" s="15">
        <v>2.9933611077864419E-2</v>
      </c>
      <c r="AO46" s="15">
        <v>8.9087395933448183E-3</v>
      </c>
      <c r="AP46" s="15">
        <v>2.1036628667788024E-2</v>
      </c>
      <c r="AQ46" s="15">
        <v>0.1222434882516451</v>
      </c>
      <c r="AR46" s="15">
        <v>4.8951215598155287E-4</v>
      </c>
      <c r="AS46" s="15">
        <v>1.0125914199699067E-3</v>
      </c>
      <c r="AT46" s="15">
        <v>2.8323639364105901E-4</v>
      </c>
      <c r="AU46" s="15">
        <v>1.1206561738383467E-5</v>
      </c>
      <c r="AV46" s="15">
        <v>8.8718222410249977E-6</v>
      </c>
      <c r="AW46" s="15">
        <v>1647906.3013694107</v>
      </c>
      <c r="AX46" s="15">
        <v>4.9129225822884788E-3</v>
      </c>
      <c r="AY46" s="15">
        <v>223.87089928312241</v>
      </c>
      <c r="AZ46" s="15">
        <v>0.1244035784492232</v>
      </c>
      <c r="BA46" s="15">
        <v>0.44979088215512064</v>
      </c>
      <c r="BB46" s="15">
        <v>0.57024638569774588</v>
      </c>
      <c r="BC46" s="15">
        <v>6.2366457986013653E-2</v>
      </c>
      <c r="BD46" s="15">
        <v>0.30027855947149901</v>
      </c>
      <c r="BE46" s="15">
        <v>1.7444365355778247E-2</v>
      </c>
      <c r="BF46" s="15">
        <v>1.7182429645328241E-2</v>
      </c>
      <c r="BG46" s="15">
        <v>801.8969677086609</v>
      </c>
      <c r="BH46" s="15">
        <v>2.3479103322555329E-3</v>
      </c>
      <c r="BI46" s="15">
        <v>8.0891017612392776E-4</v>
      </c>
      <c r="BJ46" s="15">
        <v>3.2780739103553983E-4</v>
      </c>
      <c r="BK46" s="15">
        <v>4.3662659253739756E-3</v>
      </c>
      <c r="BL46" s="15">
        <v>1.2994732250401985E-3</v>
      </c>
      <c r="BM46" s="15">
        <v>3.0685076617712652E-3</v>
      </c>
      <c r="BN46" s="15">
        <v>1.802381903502074E-2</v>
      </c>
      <c r="BO46" s="15">
        <v>7.2174629839521281E-5</v>
      </c>
      <c r="BP46" s="15">
        <v>1.4770163886475141E-4</v>
      </c>
      <c r="BQ46" s="15">
        <v>4.1314274150347387E-5</v>
      </c>
      <c r="BR46" s="15">
        <v>2.5709615853770011E-6</v>
      </c>
      <c r="BS46" s="15">
        <v>1.4206285163422436E-6</v>
      </c>
      <c r="BT46" s="15">
        <v>240371.83863857595</v>
      </c>
      <c r="BU46" s="15">
        <v>5.1354466381469323E-2</v>
      </c>
      <c r="BV46" s="15">
        <v>-378.29371059889644</v>
      </c>
      <c r="BW46" s="15">
        <v>4.1903649456701091</v>
      </c>
      <c r="BX46" s="15">
        <v>15.501340726613781</v>
      </c>
      <c r="BY46" s="15">
        <v>14.645265825016061</v>
      </c>
      <c r="BZ46" s="15">
        <v>8.2275563474965979E-2</v>
      </c>
      <c r="CA46" s="15">
        <v>1.522578784862284</v>
      </c>
      <c r="CB46" s="15">
        <v>0.31922645455934395</v>
      </c>
      <c r="CC46" s="15">
        <v>0.84535371812326721</v>
      </c>
      <c r="CD46" s="15">
        <v>2067.5665039747491</v>
      </c>
      <c r="CE46" s="15">
        <v>4.050735828892902E-2</v>
      </c>
      <c r="CF46" s="15">
        <v>1.7603426066191404E-3</v>
      </c>
      <c r="CG46" s="15">
        <v>2.5266371671683286E-3</v>
      </c>
      <c r="CH46" s="15">
        <v>5.207827847073139E-2</v>
      </c>
      <c r="CI46" s="15">
        <v>8.5310362361380072E-3</v>
      </c>
      <c r="CJ46" s="15">
        <v>-4.8324389620131797E-3</v>
      </c>
      <c r="CK46" s="15">
        <v>0.99574304968668736</v>
      </c>
      <c r="CL46" s="15">
        <v>7.270927719987804E-5</v>
      </c>
      <c r="CM46" s="15">
        <v>2.4824462576916676E-3</v>
      </c>
      <c r="CN46" s="15">
        <v>1.071402978496731E-4</v>
      </c>
      <c r="CO46" s="15">
        <v>1.2936339529363851E-6</v>
      </c>
      <c r="CP46" s="15">
        <v>1.5331816708657443E-6</v>
      </c>
      <c r="CQ46" s="15">
        <v>3.1233256470826101E-2</v>
      </c>
      <c r="CR46" s="15">
        <v>1534.781560566257</v>
      </c>
      <c r="CS46" s="15">
        <v>0.84389652893047329</v>
      </c>
      <c r="CT46" s="15">
        <v>3.5973588955085334</v>
      </c>
      <c r="CU46" s="15">
        <v>4.5697214088995368</v>
      </c>
      <c r="CV46" s="15">
        <v>0.42078607843259785</v>
      </c>
      <c r="CW46" s="15">
        <v>2.0130417135966985</v>
      </c>
      <c r="CX46" s="15">
        <v>0.13986791948614435</v>
      </c>
      <c r="CY46" s="15">
        <v>7.2714151732898441E-2</v>
      </c>
      <c r="CZ46" s="15">
        <v>5497.5286357195282</v>
      </c>
      <c r="DA46" s="15">
        <v>1.5447110797351206E-2</v>
      </c>
      <c r="DB46" s="15">
        <v>5.9548786585715413E-3</v>
      </c>
      <c r="DC46" s="15">
        <v>2.2968071802875112E-3</v>
      </c>
      <c r="DD46" s="15">
        <v>3.0456511250633443E-2</v>
      </c>
      <c r="DE46" s="15">
        <v>9.6001361497539944E-3</v>
      </c>
      <c r="DF46" s="15">
        <v>2.060682007070945E-2</v>
      </c>
      <c r="DG46" s="15">
        <v>0.12745479529937997</v>
      </c>
      <c r="DH46" s="15">
        <v>4.7165106686977687E-4</v>
      </c>
      <c r="DI46" s="15">
        <v>1.0335725894588131E-3</v>
      </c>
      <c r="DJ46" s="15">
        <v>2.7893292260110241E-4</v>
      </c>
      <c r="DK46" s="15">
        <v>1.1277639341565509E-5</v>
      </c>
      <c r="DL46" s="15">
        <v>9.1958174135904274E-6</v>
      </c>
      <c r="DM46" s="15">
        <v>4.5558386895686092E-3</v>
      </c>
      <c r="DN46" s="15">
        <v>223.87089928312241</v>
      </c>
      <c r="DO46" s="15">
        <v>0.12309496001754622</v>
      </c>
      <c r="DP46" s="15">
        <v>0.52472872470822762</v>
      </c>
      <c r="DQ46" s="15">
        <v>0.66656237445687772</v>
      </c>
      <c r="DR46" s="15">
        <v>6.1377957753003282E-2</v>
      </c>
      <c r="DS46" s="15">
        <v>0.29363231243868954</v>
      </c>
      <c r="DT46" s="15">
        <v>2.0401832886674649E-2</v>
      </c>
      <c r="DU46" s="15">
        <v>1.0606449124295847E-2</v>
      </c>
      <c r="DV46" s="15">
        <v>801.8969677086609</v>
      </c>
      <c r="DW46" s="15">
        <v>2.2531926851226689E-3</v>
      </c>
      <c r="DX46" s="15">
        <v>8.6860832490353158E-4</v>
      </c>
      <c r="DY46" s="15">
        <v>3.3502375982494097E-4</v>
      </c>
      <c r="DZ46" s="15">
        <v>4.4425387546291771E-3</v>
      </c>
      <c r="EA46" s="15">
        <v>1.4003237778624966E-3</v>
      </c>
      <c r="EB46" s="15">
        <v>3.0058136344126769E-3</v>
      </c>
      <c r="EC46" s="15">
        <v>1.8792184340262572E-2</v>
      </c>
      <c r="ED46" s="15">
        <v>6.9541155921824094E-5</v>
      </c>
      <c r="EE46" s="15">
        <v>1.5076205697386663E-4</v>
      </c>
      <c r="EF46" s="15">
        <v>4.0686548383692686E-5</v>
      </c>
      <c r="EG46" s="15">
        <v>2.5872679058727702E-6</v>
      </c>
      <c r="EH46" s="15">
        <v>1.4725092651669065E-6</v>
      </c>
    </row>
    <row r="47" spans="1:138" x14ac:dyDescent="0.35">
      <c r="A47" s="15" t="s">
        <v>60</v>
      </c>
      <c r="B47" s="15">
        <v>4</v>
      </c>
      <c r="C47" s="15">
        <v>7.9159582318654151E-2</v>
      </c>
      <c r="D47" s="15">
        <v>370.39155982905947</v>
      </c>
      <c r="E47" s="15">
        <v>5.8288308900562802</v>
      </c>
      <c r="F47" s="15">
        <v>14.017617757790434</v>
      </c>
      <c r="G47" s="15">
        <v>12.933283368671365</v>
      </c>
      <c r="H47" s="15">
        <v>-3.8702717061406275E-3</v>
      </c>
      <c r="I47" s="15">
        <v>1.1330351020976226</v>
      </c>
      <c r="J47" s="15">
        <v>0.33279718245659229</v>
      </c>
      <c r="K47" s="15">
        <v>1.3626564884901884</v>
      </c>
      <c r="L47" s="15">
        <v>2553.5333720766412</v>
      </c>
      <c r="M47" s="15">
        <v>6.0385056909020525E-2</v>
      </c>
      <c r="N47" s="15">
        <v>1.8539128669656471E-2</v>
      </c>
      <c r="O47" s="15">
        <v>3.936758207362505E-3</v>
      </c>
      <c r="P47" s="15">
        <v>4.7295237631433437E-2</v>
      </c>
      <c r="Q47" s="15">
        <v>4.5799919074694974E-3</v>
      </c>
      <c r="R47" s="15">
        <v>-6.1106475497629976E-3</v>
      </c>
      <c r="S47" s="15">
        <v>1.0011665709909017</v>
      </c>
      <c r="T47" s="15">
        <v>1.950589714190358E-4</v>
      </c>
      <c r="U47" s="15">
        <v>2.6068676171934683E-3</v>
      </c>
      <c r="V47" s="15">
        <v>2.3749220081021485E-4</v>
      </c>
      <c r="W47" s="15">
        <v>1.7786648810806333E-6</v>
      </c>
      <c r="X47" s="15">
        <v>1.0739585983712236E-6</v>
      </c>
      <c r="Y47" s="15">
        <v>7459843.7013691226</v>
      </c>
      <c r="Z47" s="15"/>
      <c r="AA47" s="15">
        <v>6.9141657092516892E-2</v>
      </c>
      <c r="AB47" s="15">
        <v>2050.82057094417</v>
      </c>
      <c r="AC47" s="15">
        <v>1.3479909031905617</v>
      </c>
      <c r="AD47" s="15">
        <v>2.8733558061877171</v>
      </c>
      <c r="AE47" s="15">
        <v>1.9244697952925192</v>
      </c>
      <c r="AF47" s="15">
        <v>2.3240575862202448E-2</v>
      </c>
      <c r="AG47" s="15">
        <v>2.0408776081769253</v>
      </c>
      <c r="AH47" s="15">
        <v>0.11820532139315083</v>
      </c>
      <c r="AI47" s="15">
        <v>0.1633623636420472</v>
      </c>
      <c r="AJ47" s="15">
        <v>8432.1164581599551</v>
      </c>
      <c r="AK47" s="15">
        <v>2.3276787415611275E-2</v>
      </c>
      <c r="AL47" s="15">
        <v>0.16264897324437194</v>
      </c>
      <c r="AM47" s="15">
        <v>2.4502556226354702E-3</v>
      </c>
      <c r="AN47" s="15">
        <v>1.0015283105669494E-2</v>
      </c>
      <c r="AO47" s="15">
        <v>3.3904244492660484E-3</v>
      </c>
      <c r="AP47" s="15">
        <v>2.9092730643259016E-2</v>
      </c>
      <c r="AQ47" s="15">
        <v>0.28761848575089394</v>
      </c>
      <c r="AR47" s="15">
        <v>1.0637747551287314E-3</v>
      </c>
      <c r="AS47" s="15">
        <v>9.9963271200610476E-4</v>
      </c>
      <c r="AT47" s="15">
        <v>5.7149958540994215E-4</v>
      </c>
      <c r="AU47" s="15">
        <v>1.3770318376676936E-5</v>
      </c>
      <c r="AV47" s="15">
        <v>1.017108726822421E-5</v>
      </c>
      <c r="AW47" s="15">
        <v>1553093.0846627126</v>
      </c>
      <c r="AX47" s="15">
        <v>9.5882226891391559E-3</v>
      </c>
      <c r="AY47" s="15">
        <v>284.39764328136687</v>
      </c>
      <c r="AZ47" s="15">
        <v>0.1869327046274071</v>
      </c>
      <c r="BA47" s="15">
        <v>0.39846275737930703</v>
      </c>
      <c r="BB47" s="15">
        <v>0.26687594326957176</v>
      </c>
      <c r="BC47" s="15">
        <v>3.2228879977877554E-3</v>
      </c>
      <c r="BD47" s="15">
        <v>0.28301880243185418</v>
      </c>
      <c r="BE47" s="15">
        <v>1.6392128742911762E-2</v>
      </c>
      <c r="BF47" s="15">
        <v>2.2654283792015208E-2</v>
      </c>
      <c r="BG47" s="15">
        <v>1169.3241634838278</v>
      </c>
      <c r="BH47" s="15">
        <v>3.2279096367331295E-3</v>
      </c>
      <c r="BI47" s="15">
        <v>2.2555354343621291E-2</v>
      </c>
      <c r="BJ47" s="15">
        <v>3.3978931866946658E-4</v>
      </c>
      <c r="BK47" s="15">
        <v>1.3888698759915226E-3</v>
      </c>
      <c r="BL47" s="15">
        <v>4.7016727682367288E-4</v>
      </c>
      <c r="BM47" s="15">
        <v>4.0344358491358782E-3</v>
      </c>
      <c r="BN47" s="15">
        <v>3.9885507621006032E-2</v>
      </c>
      <c r="BO47" s="15">
        <v>1.4751901635233811E-4</v>
      </c>
      <c r="BP47" s="15">
        <v>1.3862411537573607E-4</v>
      </c>
      <c r="BQ47" s="15">
        <v>7.9252733042382999E-5</v>
      </c>
      <c r="BR47" s="15">
        <v>2.4732221910479099E-6</v>
      </c>
      <c r="BS47" s="15">
        <v>1.5884569611758806E-6</v>
      </c>
      <c r="BT47" s="15">
        <v>215375.25970461327</v>
      </c>
      <c r="BU47" s="15">
        <v>7.329962978767271E-2</v>
      </c>
      <c r="BV47" s="15">
        <v>370.39155982905947</v>
      </c>
      <c r="BW47" s="15">
        <v>5.7369951191487116</v>
      </c>
      <c r="BX47" s="15">
        <v>16.776735338452486</v>
      </c>
      <c r="BY47" s="15">
        <v>15.417424594167075</v>
      </c>
      <c r="BZ47" s="15">
        <v>-3.7954484089580084E-3</v>
      </c>
      <c r="CA47" s="15">
        <v>1.1076396368219743</v>
      </c>
      <c r="CB47" s="15">
        <v>0.31400458623226746</v>
      </c>
      <c r="CC47" s="15">
        <v>0.85588041610832921</v>
      </c>
      <c r="CD47" s="15">
        <v>2553.5333720766412</v>
      </c>
      <c r="CE47" s="15">
        <v>5.6966493407175953E-2</v>
      </c>
      <c r="CF47" s="15">
        <v>2.0466162422024627E-2</v>
      </c>
      <c r="CG47" s="15">
        <v>4.0042599892124017E-3</v>
      </c>
      <c r="CH47" s="15">
        <v>4.8246685200152253E-2</v>
      </c>
      <c r="CI47" s="15">
        <v>4.9482974185967674E-3</v>
      </c>
      <c r="CJ47" s="15">
        <v>-5.9602526268743676E-3</v>
      </c>
      <c r="CK47" s="15">
        <v>1.0239346766006596</v>
      </c>
      <c r="CL47" s="15">
        <v>1.8913684985337657E-4</v>
      </c>
      <c r="CM47" s="15">
        <v>2.6586250983362141E-3</v>
      </c>
      <c r="CN47" s="15">
        <v>2.3463357076240431E-4</v>
      </c>
      <c r="CO47" s="15">
        <v>1.7848915427601287E-6</v>
      </c>
      <c r="CP47" s="15">
        <v>1.11659670256873E-6</v>
      </c>
      <c r="CQ47" s="15">
        <v>6.3888599950094188E-2</v>
      </c>
      <c r="CR47" s="15">
        <v>2050.82057094417</v>
      </c>
      <c r="CS47" s="15">
        <v>1.3144402738912719</v>
      </c>
      <c r="CT47" s="15">
        <v>3.3498181144829986</v>
      </c>
      <c r="CU47" s="15">
        <v>2.1320113847087923</v>
      </c>
      <c r="CV47" s="15">
        <v>2.2803018868543461E-2</v>
      </c>
      <c r="CW47" s="15">
        <v>1.9936159764530021</v>
      </c>
      <c r="CX47" s="15">
        <v>0.11332967883715639</v>
      </c>
      <c r="CY47" s="15">
        <v>0.10141217591997778</v>
      </c>
      <c r="CZ47" s="15">
        <v>8432.1164581599551</v>
      </c>
      <c r="DA47" s="15">
        <v>2.1269170642513043E-2</v>
      </c>
      <c r="DB47" s="15">
        <v>0.18052386813676854</v>
      </c>
      <c r="DC47" s="15">
        <v>2.4819321371218686E-3</v>
      </c>
      <c r="DD47" s="15">
        <v>1.0170784435918349E-2</v>
      </c>
      <c r="DE47" s="15">
        <v>3.6626689538586067E-3</v>
      </c>
      <c r="DF47" s="15">
        <v>2.8456186767873398E-2</v>
      </c>
      <c r="DG47" s="15">
        <v>0.29249884838577705</v>
      </c>
      <c r="DH47" s="15">
        <v>1.0325026119821542E-3</v>
      </c>
      <c r="DI47" s="15">
        <v>1.0179661626725357E-3</v>
      </c>
      <c r="DJ47" s="15">
        <v>5.6539622395836348E-4</v>
      </c>
      <c r="DK47" s="15">
        <v>1.3818776356579473E-5</v>
      </c>
      <c r="DL47" s="15">
        <v>1.0571594057031288E-5</v>
      </c>
      <c r="DM47" s="15">
        <v>8.8597547322181031E-3</v>
      </c>
      <c r="DN47" s="15">
        <v>284.39764328136687</v>
      </c>
      <c r="DO47" s="15">
        <v>0.18228006946345812</v>
      </c>
      <c r="DP47" s="15">
        <v>0.46453619135563662</v>
      </c>
      <c r="DQ47" s="15">
        <v>0.29565678336309742</v>
      </c>
      <c r="DR47" s="15">
        <v>3.1622097602271651E-3</v>
      </c>
      <c r="DS47" s="15">
        <v>0.27646479333405805</v>
      </c>
      <c r="DT47" s="15">
        <v>1.5715998772278212E-2</v>
      </c>
      <c r="DU47" s="15">
        <v>1.4063338470609784E-2</v>
      </c>
      <c r="DV47" s="15">
        <v>1169.3241634838278</v>
      </c>
      <c r="DW47" s="15">
        <v>2.9495032822374669E-3</v>
      </c>
      <c r="DX47" s="15">
        <v>2.5034156269700725E-2</v>
      </c>
      <c r="DY47" s="15">
        <v>3.4418206086980069E-4</v>
      </c>
      <c r="DZ47" s="15">
        <v>1.4104340305921036E-3</v>
      </c>
      <c r="EA47" s="15">
        <v>5.0792079685335601E-4</v>
      </c>
      <c r="EB47" s="15">
        <v>3.946163095990286E-3</v>
      </c>
      <c r="EC47" s="15">
        <v>4.0562292148811019E-2</v>
      </c>
      <c r="ED47" s="15">
        <v>1.4318235036739064E-4</v>
      </c>
      <c r="EE47" s="15">
        <v>1.4116650754627478E-4</v>
      </c>
      <c r="EF47" s="15">
        <v>7.8406349093676961E-5</v>
      </c>
      <c r="EG47" s="15">
        <v>2.4819255011639123E-6</v>
      </c>
      <c r="EH47" s="15">
        <v>1.6510056130458074E-6</v>
      </c>
    </row>
    <row r="48" spans="1:138" x14ac:dyDescent="0.35">
      <c r="A48" s="16" t="s">
        <v>61</v>
      </c>
      <c r="B48" s="16">
        <v>14</v>
      </c>
      <c r="C48" s="16">
        <v>6.2926089444768629E-2</v>
      </c>
      <c r="D48" s="16">
        <v>473.58444444444319</v>
      </c>
      <c r="E48" s="16">
        <v>3.5224037905029135</v>
      </c>
      <c r="F48" s="16">
        <v>4.0074496329341915</v>
      </c>
      <c r="G48" s="16">
        <v>3.849436695125227</v>
      </c>
      <c r="H48" s="16">
        <v>0.42068800779624604</v>
      </c>
      <c r="I48" s="16">
        <v>1.176254366229234</v>
      </c>
      <c r="J48" s="16">
        <v>0.28836773532945698</v>
      </c>
      <c r="K48" s="16">
        <v>1.3625016610891325</v>
      </c>
      <c r="L48" s="16">
        <v>2098.6450427350433</v>
      </c>
      <c r="M48" s="16">
        <v>7.5024163263184687E-2</v>
      </c>
      <c r="N48" s="16">
        <v>9.4134074280008903E-3</v>
      </c>
      <c r="O48" s="16">
        <v>4.5631809264759515E-3</v>
      </c>
      <c r="P48" s="16">
        <v>9.1451795825701551E-2</v>
      </c>
      <c r="Q48" s="16">
        <v>4.8925544448452131E-2</v>
      </c>
      <c r="R48" s="16">
        <v>-1.1773069086279575E-3</v>
      </c>
      <c r="S48" s="16">
        <v>1.0881132010734549</v>
      </c>
      <c r="T48" s="16">
        <v>1.7339645889250424E-4</v>
      </c>
      <c r="U48" s="16">
        <v>1.173074674208517E-3</v>
      </c>
      <c r="V48" s="16">
        <v>8.3894984145541703E-4</v>
      </c>
      <c r="W48" s="16">
        <v>9.1400388066132562E-6</v>
      </c>
      <c r="X48" s="16">
        <v>4.0015392945890345E-6</v>
      </c>
      <c r="Y48" s="16">
        <v>8196816.7485444974</v>
      </c>
      <c r="Z48" s="16"/>
      <c r="AA48" s="16">
        <v>5.4730465837970352E-2</v>
      </c>
      <c r="AB48" s="16">
        <v>2490.6157899015348</v>
      </c>
      <c r="AC48" s="16">
        <v>1.0008377651490106</v>
      </c>
      <c r="AD48" s="16">
        <v>1.0869440589355641</v>
      </c>
      <c r="AE48" s="16">
        <v>1.0847422369073139</v>
      </c>
      <c r="AF48" s="16">
        <v>0.40764653674843077</v>
      </c>
      <c r="AG48" s="16">
        <v>2.3520111514762929</v>
      </c>
      <c r="AH48" s="16">
        <v>0.10076471950778181</v>
      </c>
      <c r="AI48" s="16">
        <v>0.13669424522013349</v>
      </c>
      <c r="AJ48" s="16">
        <v>4829.8186952261267</v>
      </c>
      <c r="AK48" s="16">
        <v>5.945914350400984E-2</v>
      </c>
      <c r="AL48" s="16">
        <v>2.099928453506968E-2</v>
      </c>
      <c r="AM48" s="16">
        <v>3.3399863825831649E-3</v>
      </c>
      <c r="AN48" s="16">
        <v>2.7351439471299411E-2</v>
      </c>
      <c r="AO48" s="16">
        <v>7.127904920929666E-2</v>
      </c>
      <c r="AP48" s="16">
        <v>1.6162087698394247E-2</v>
      </c>
      <c r="AQ48" s="16">
        <v>0.10676736559221989</v>
      </c>
      <c r="AR48" s="16">
        <v>9.9433651202503778E-4</v>
      </c>
      <c r="AS48" s="16">
        <v>6.9142030721756139E-4</v>
      </c>
      <c r="AT48" s="16">
        <v>9.6171082895633734E-4</v>
      </c>
      <c r="AU48" s="16">
        <v>6.6499438588944258E-5</v>
      </c>
      <c r="AV48" s="16">
        <v>2.2722867607274066E-5</v>
      </c>
      <c r="AW48" s="16">
        <v>1575120.7764863106</v>
      </c>
      <c r="AX48" s="16">
        <v>8.1587361369287788E-3</v>
      </c>
      <c r="AY48" s="16">
        <v>371.27908080361107</v>
      </c>
      <c r="AZ48" s="16">
        <v>0.1491960851548105</v>
      </c>
      <c r="BA48" s="16">
        <v>0.16386298234523694</v>
      </c>
      <c r="BB48" s="16">
        <v>0.161703825319329</v>
      </c>
      <c r="BC48" s="16">
        <v>6.0768357797457151E-2</v>
      </c>
      <c r="BD48" s="16">
        <v>0.35061712123590305</v>
      </c>
      <c r="BE48" s="16">
        <v>1.502111750353995E-2</v>
      </c>
      <c r="BF48" s="16">
        <v>2.0377174963016279E-2</v>
      </c>
      <c r="BG48" s="16">
        <v>719.98686143499719</v>
      </c>
      <c r="BH48" s="16">
        <v>8.8636457839254019E-3</v>
      </c>
      <c r="BI48" s="16">
        <v>3.1303885132850577E-3</v>
      </c>
      <c r="BJ48" s="16">
        <v>4.9789577302530505E-4</v>
      </c>
      <c r="BK48" s="16">
        <v>4.0773118626864259E-3</v>
      </c>
      <c r="BL48" s="16">
        <v>1.0625653293569331E-2</v>
      </c>
      <c r="BM48" s="16">
        <v>2.4093017834615101E-3</v>
      </c>
      <c r="BN48" s="16">
        <v>1.5915939149518384E-2</v>
      </c>
      <c r="BO48" s="16">
        <v>1.482269355598681E-4</v>
      </c>
      <c r="BP48" s="16">
        <v>1.0307085386415038E-4</v>
      </c>
      <c r="BQ48" s="16">
        <v>1.4336338588293623E-4</v>
      </c>
      <c r="BR48" s="16">
        <v>9.9131510100301368E-6</v>
      </c>
      <c r="BS48" s="16">
        <v>3.3873251075728538E-6</v>
      </c>
      <c r="BT48" s="16">
        <v>234805.14193304285</v>
      </c>
      <c r="BU48" s="16">
        <v>5.8188691001238059E-2</v>
      </c>
      <c r="BV48" s="16">
        <v>473.58444444444319</v>
      </c>
      <c r="BW48" s="16">
        <v>3.467912720456785</v>
      </c>
      <c r="BX48" s="16">
        <v>4.7950588272187487</v>
      </c>
      <c r="BY48" s="16">
        <v>4.5965742436816877</v>
      </c>
      <c r="BZ48" s="16">
        <v>0.41295518728276004</v>
      </c>
      <c r="CA48" s="16">
        <v>1.1494943940048581</v>
      </c>
      <c r="CB48" s="16">
        <v>0.26820199949051715</v>
      </c>
      <c r="CC48" s="16">
        <v>0.85542085957774183</v>
      </c>
      <c r="CD48" s="16">
        <v>2098.6450427350433</v>
      </c>
      <c r="CE48" s="16">
        <v>7.0675443365728979E-2</v>
      </c>
      <c r="CF48" s="16">
        <v>1.0163075132029268E-2</v>
      </c>
      <c r="CG48" s="16">
        <v>4.6451445726127492E-3</v>
      </c>
      <c r="CH48" s="16">
        <v>9.3354015158581299E-2</v>
      </c>
      <c r="CI48" s="16">
        <v>5.2829286040097401E-2</v>
      </c>
      <c r="CJ48" s="16">
        <v>-1.1555885227540091E-3</v>
      </c>
      <c r="CK48" s="16">
        <v>1.1138220187681829</v>
      </c>
      <c r="CL48" s="16">
        <v>1.6803367264052121E-4</v>
      </c>
      <c r="CM48" s="16">
        <v>1.1972723118191546E-3</v>
      </c>
      <c r="CN48" s="16">
        <v>8.281195100066877E-4</v>
      </c>
      <c r="CO48" s="16">
        <v>9.1649120575575426E-6</v>
      </c>
      <c r="CP48" s="16">
        <v>4.1319662821179966E-6</v>
      </c>
      <c r="CQ48" s="16">
        <v>5.0593680580674302E-2</v>
      </c>
      <c r="CR48" s="16">
        <v>2490.6157899015348</v>
      </c>
      <c r="CS48" s="16">
        <v>0.97751614639490947</v>
      </c>
      <c r="CT48" s="16">
        <v>1.2791678003463138</v>
      </c>
      <c r="CU48" s="16">
        <v>1.2612066566768187</v>
      </c>
      <c r="CV48" s="16">
        <v>0.40082667857929632</v>
      </c>
      <c r="CW48" s="16">
        <v>2.2962102242642719</v>
      </c>
      <c r="CX48" s="16">
        <v>0.10881981103360482</v>
      </c>
      <c r="CY48" s="16">
        <v>8.4529326864872301E-2</v>
      </c>
      <c r="CZ48" s="16">
        <v>4829.8186952261267</v>
      </c>
      <c r="DA48" s="16">
        <v>5.3347469713369879E-2</v>
      </c>
      <c r="DB48" s="16">
        <v>2.2816140500893829E-2</v>
      </c>
      <c r="DC48" s="16">
        <v>3.3509266622992924E-3</v>
      </c>
      <c r="DD48" s="16">
        <v>2.8014670486672704E-2</v>
      </c>
      <c r="DE48" s="16">
        <v>7.66915014820094E-2</v>
      </c>
      <c r="DF48" s="16">
        <v>1.5917916158692164E-2</v>
      </c>
      <c r="DG48" s="16">
        <v>0.11059621522720395</v>
      </c>
      <c r="DH48" s="16">
        <v>9.6228447436068592E-4</v>
      </c>
      <c r="DI48" s="16">
        <v>7.0417428331839415E-4</v>
      </c>
      <c r="DJ48" s="16">
        <v>9.4714573204479516E-4</v>
      </c>
      <c r="DK48" s="16">
        <v>6.6840595398203021E-5</v>
      </c>
      <c r="DL48" s="16">
        <v>2.3388756088875896E-5</v>
      </c>
      <c r="DM48" s="16">
        <v>7.5420606006865844E-3</v>
      </c>
      <c r="DN48" s="16">
        <v>371.27908080361107</v>
      </c>
      <c r="DO48" s="16">
        <v>0.14571950349617691</v>
      </c>
      <c r="DP48" s="16">
        <v>0.1928418017114987</v>
      </c>
      <c r="DQ48" s="16">
        <v>0.18800958786697369</v>
      </c>
      <c r="DR48" s="16">
        <v>5.9751713366584358E-2</v>
      </c>
      <c r="DS48" s="16">
        <v>0.3422988101389966</v>
      </c>
      <c r="DT48" s="16">
        <v>1.6221899651321467E-2</v>
      </c>
      <c r="DU48" s="16">
        <v>1.2600888064143575E-2</v>
      </c>
      <c r="DV48" s="16">
        <v>719.98686143499719</v>
      </c>
      <c r="DW48" s="16">
        <v>7.9525712471137516E-3</v>
      </c>
      <c r="DX48" s="16">
        <v>3.4012294096123132E-3</v>
      </c>
      <c r="DY48" s="16">
        <v>4.995266536345133E-4</v>
      </c>
      <c r="DZ48" s="16">
        <v>4.1761805050304851E-3</v>
      </c>
      <c r="EA48" s="16">
        <v>1.1432494040686591E-2</v>
      </c>
      <c r="EB48" s="16">
        <v>2.3729028393985338E-3</v>
      </c>
      <c r="EC48" s="16">
        <v>1.648671035348169E-2</v>
      </c>
      <c r="ED48" s="16">
        <v>1.4344889989087648E-4</v>
      </c>
      <c r="EE48" s="16">
        <v>1.0497210436714169E-4</v>
      </c>
      <c r="EF48" s="16">
        <v>1.4119214943006419E-4</v>
      </c>
      <c r="EG48" s="16">
        <v>9.9640076644627719E-6</v>
      </c>
      <c r="EH48" s="16">
        <v>3.4865899015925744E-6</v>
      </c>
    </row>
    <row r="49" spans="1:138" x14ac:dyDescent="0.35">
      <c r="A49" s="16" t="s">
        <v>62</v>
      </c>
      <c r="B49" s="16">
        <v>15</v>
      </c>
      <c r="C49" s="16">
        <v>6.7800120374303566E-2</v>
      </c>
      <c r="D49" s="16">
        <v>247.35265330904741</v>
      </c>
      <c r="E49" s="16">
        <v>3.6753888835256294</v>
      </c>
      <c r="F49" s="16">
        <v>3.3989038865959382</v>
      </c>
      <c r="G49" s="16">
        <v>3.3007909374749809</v>
      </c>
      <c r="H49" s="16">
        <v>0.1541997524083456</v>
      </c>
      <c r="I49" s="16">
        <v>1.1566849139447506</v>
      </c>
      <c r="J49" s="16">
        <v>0.2759414496068967</v>
      </c>
      <c r="K49" s="16">
        <v>1.3759212331037884</v>
      </c>
      <c r="L49" s="16">
        <v>1374.2585792349726</v>
      </c>
      <c r="M49" s="16">
        <v>5.6264183952723569E-2</v>
      </c>
      <c r="N49" s="16">
        <v>4.5841383741832805E-3</v>
      </c>
      <c r="O49" s="16">
        <v>4.5237820446300493E-3</v>
      </c>
      <c r="P49" s="16">
        <v>5.1417591872835892E-2</v>
      </c>
      <c r="Q49" s="16">
        <v>2.3816523217658234E-2</v>
      </c>
      <c r="R49" s="16">
        <v>-7.8103143021944757E-3</v>
      </c>
      <c r="S49" s="16">
        <v>1.1612873178601626</v>
      </c>
      <c r="T49" s="16">
        <v>1.6117570970768197E-4</v>
      </c>
      <c r="U49" s="16">
        <v>1.2021224862488356E-3</v>
      </c>
      <c r="V49" s="16">
        <v>2.0005677325543212E-4</v>
      </c>
      <c r="W49" s="16">
        <v>3.5024825450460363E-6</v>
      </c>
      <c r="X49" s="16">
        <v>1.9646299034048783E-6</v>
      </c>
      <c r="Y49" s="16">
        <v>7769109.0894494373</v>
      </c>
      <c r="Z49" s="16"/>
      <c r="AA49" s="16">
        <v>5.0990594148615856E-2</v>
      </c>
      <c r="AB49" s="16">
        <v>2305.0124299914664</v>
      </c>
      <c r="AC49" s="16">
        <v>0.89692981032235775</v>
      </c>
      <c r="AD49" s="16">
        <v>1.1257595301514172</v>
      </c>
      <c r="AE49" s="16">
        <v>1.0447662761760057</v>
      </c>
      <c r="AF49" s="16">
        <v>0.72463132840130828</v>
      </c>
      <c r="AG49" s="16">
        <v>2.1583571844380374</v>
      </c>
      <c r="AH49" s="16">
        <v>0.16704446777173185</v>
      </c>
      <c r="AI49" s="16">
        <v>0.19310157601896535</v>
      </c>
      <c r="AJ49" s="16">
        <v>1451.8093101295017</v>
      </c>
      <c r="AK49" s="16">
        <v>1.9248753266538864E-2</v>
      </c>
      <c r="AL49" s="16">
        <v>1.3286891167307838E-2</v>
      </c>
      <c r="AM49" s="16">
        <v>2.4829321981086894E-3</v>
      </c>
      <c r="AN49" s="16">
        <v>1.1999156415022381E-2</v>
      </c>
      <c r="AO49" s="16">
        <v>1.8548037787197248E-2</v>
      </c>
      <c r="AP49" s="16">
        <v>2.3380636378457484E-2</v>
      </c>
      <c r="AQ49" s="16">
        <v>0.20801435659273704</v>
      </c>
      <c r="AR49" s="16">
        <v>1.2248031609655525E-3</v>
      </c>
      <c r="AS49" s="16">
        <v>8.2074562303637304E-4</v>
      </c>
      <c r="AT49" s="16">
        <v>4.8353092582455984E-4</v>
      </c>
      <c r="AU49" s="16">
        <v>2.860233961173441E-5</v>
      </c>
      <c r="AV49" s="16">
        <v>1.481662696573439E-5</v>
      </c>
      <c r="AW49" s="16">
        <v>2196762.2905334192</v>
      </c>
      <c r="AX49" s="16">
        <v>6.5286765807133565E-3</v>
      </c>
      <c r="AY49" s="16">
        <v>295.12659974265017</v>
      </c>
      <c r="AZ49" s="16">
        <v>0.11484009443247889</v>
      </c>
      <c r="BA49" s="16">
        <v>0.14413873779531039</v>
      </c>
      <c r="BB49" s="16">
        <v>0.13376861426068609</v>
      </c>
      <c r="BC49" s="16">
        <v>9.2779534390133228E-2</v>
      </c>
      <c r="BD49" s="16">
        <v>0.27634931967619641</v>
      </c>
      <c r="BE49" s="16">
        <v>2.1387852463543744E-2</v>
      </c>
      <c r="BF49" s="16">
        <v>2.4724123303593252E-2</v>
      </c>
      <c r="BG49" s="16">
        <v>185.88513432651155</v>
      </c>
      <c r="BH49" s="16">
        <v>2.464550310845776E-3</v>
      </c>
      <c r="BI49" s="16">
        <v>1.7012120890700499E-3</v>
      </c>
      <c r="BJ49" s="16">
        <v>3.1790689173076374E-4</v>
      </c>
      <c r="BK49" s="16">
        <v>1.5363345492062591E-3</v>
      </c>
      <c r="BL49" s="16">
        <v>2.3748328871501917E-3</v>
      </c>
      <c r="BM49" s="16">
        <v>2.9935837327432608E-3</v>
      </c>
      <c r="BN49" s="16">
        <v>2.6633509199382881E-2</v>
      </c>
      <c r="BO49" s="16">
        <v>1.5681997526197791E-4</v>
      </c>
      <c r="BP49" s="16">
        <v>1.05085708792158E-4</v>
      </c>
      <c r="BQ49" s="16">
        <v>6.1909791093641203E-5</v>
      </c>
      <c r="BR49" s="16">
        <v>4.1720800242855329E-6</v>
      </c>
      <c r="BS49" s="16">
        <v>2.9057796163040276E-6</v>
      </c>
      <c r="BT49" s="16">
        <v>281266.58963414095</v>
      </c>
      <c r="BU49" s="16">
        <v>6.3019755507669251E-2</v>
      </c>
      <c r="BV49" s="16">
        <v>247.35265330904741</v>
      </c>
      <c r="BW49" s="16">
        <v>3.6162542588728139</v>
      </c>
      <c r="BX49" s="16">
        <v>4.0767676604615755</v>
      </c>
      <c r="BY49" s="16">
        <v>3.9284834594756113</v>
      </c>
      <c r="BZ49" s="16">
        <v>0.15164226296630895</v>
      </c>
      <c r="CA49" s="16">
        <v>1.1301039528942132</v>
      </c>
      <c r="CB49" s="16">
        <v>0.26787668941443132</v>
      </c>
      <c r="CC49" s="16">
        <v>0.86466590358368167</v>
      </c>
      <c r="CD49" s="16">
        <v>1374.2585792349726</v>
      </c>
      <c r="CE49" s="16">
        <v>5.3143924120517994E-2</v>
      </c>
      <c r="CF49" s="16">
        <v>4.9996717223866494E-3</v>
      </c>
      <c r="CG49" s="16">
        <v>4.597718042220123E-3</v>
      </c>
      <c r="CH49" s="16">
        <v>5.2421109718409006E-2</v>
      </c>
      <c r="CI49" s="16">
        <v>2.5715378794667107E-2</v>
      </c>
      <c r="CJ49" s="16">
        <v>-7.6108242544560417E-3</v>
      </c>
      <c r="CK49" s="16">
        <v>1.185826602831445</v>
      </c>
      <c r="CL49" s="16">
        <v>1.5394104354813425E-4</v>
      </c>
      <c r="CM49" s="16">
        <v>1.2240093958938254E-3</v>
      </c>
      <c r="CN49" s="16">
        <v>1.9700221813046941E-4</v>
      </c>
      <c r="CO49" s="16">
        <v>3.5048702794380456E-6</v>
      </c>
      <c r="CP49" s="16">
        <v>2.0192818575876609E-6</v>
      </c>
      <c r="CQ49" s="16">
        <v>4.7297868198971929E-2</v>
      </c>
      <c r="CR49" s="16">
        <v>2305.0124299914664</v>
      </c>
      <c r="CS49" s="16">
        <v>0.87603234958225418</v>
      </c>
      <c r="CT49" s="16">
        <v>1.3520287623315057</v>
      </c>
      <c r="CU49" s="16">
        <v>1.3017360093569141</v>
      </c>
      <c r="CV49" s="16">
        <v>0.71290150287270615</v>
      </c>
      <c r="CW49" s="16">
        <v>2.1072025653254225</v>
      </c>
      <c r="CX49" s="16">
        <v>0.18211846607704754</v>
      </c>
      <c r="CY49" s="16">
        <v>0.11940031141119296</v>
      </c>
      <c r="CZ49" s="16">
        <v>1451.8093101295017</v>
      </c>
      <c r="DA49" s="16">
        <v>1.7933405666274844E-2</v>
      </c>
      <c r="DB49" s="16">
        <v>1.4533012865085515E-2</v>
      </c>
      <c r="DC49" s="16">
        <v>2.5269620770869451E-3</v>
      </c>
      <c r="DD49" s="16">
        <v>1.2228275175941685E-2</v>
      </c>
      <c r="DE49" s="16">
        <v>1.9978167068490225E-2</v>
      </c>
      <c r="DF49" s="16">
        <v>2.2849474237848433E-2</v>
      </c>
      <c r="DG49" s="16">
        <v>0.21072937523605562</v>
      </c>
      <c r="DH49" s="16">
        <v>1.1699330496889515E-3</v>
      </c>
      <c r="DI49" s="16">
        <v>8.330207907579182E-4</v>
      </c>
      <c r="DJ49" s="16">
        <v>4.752730600442362E-4</v>
      </c>
      <c r="DK49" s="16">
        <v>2.8620576021954636E-5</v>
      </c>
      <c r="DL49" s="16">
        <v>1.5263232956771484E-5</v>
      </c>
      <c r="DM49" s="16">
        <v>6.0558714716737079E-3</v>
      </c>
      <c r="DN49" s="16">
        <v>295.12659974265017</v>
      </c>
      <c r="DO49" s="16">
        <v>0.11216444876079584</v>
      </c>
      <c r="DP49" s="16">
        <v>0.17310954430846096</v>
      </c>
      <c r="DQ49" s="16">
        <v>0.16667021713435837</v>
      </c>
      <c r="DR49" s="16">
        <v>9.1277684127293771E-2</v>
      </c>
      <c r="DS49" s="16">
        <v>0.26979964185086153</v>
      </c>
      <c r="DT49" s="16">
        <v>2.3317880174670125E-2</v>
      </c>
      <c r="DU49" s="16">
        <v>1.5287643336105303E-2</v>
      </c>
      <c r="DV49" s="16">
        <v>185.88513432651155</v>
      </c>
      <c r="DW49" s="16">
        <v>2.2961373080807486E-3</v>
      </c>
      <c r="DX49" s="16">
        <v>1.8607616232701866E-3</v>
      </c>
      <c r="DY49" s="16">
        <v>3.2354434005896264E-4</v>
      </c>
      <c r="DZ49" s="16">
        <v>1.565670200488458E-3</v>
      </c>
      <c r="EA49" s="16">
        <v>2.5579421782276194E-3</v>
      </c>
      <c r="EB49" s="16">
        <v>2.9255753895211997E-3</v>
      </c>
      <c r="EC49" s="16">
        <v>2.6981131715433038E-2</v>
      </c>
      <c r="ED49" s="16">
        <v>1.4979457741255112E-4</v>
      </c>
      <c r="EE49" s="16">
        <v>1.0665738296787764E-4</v>
      </c>
      <c r="EF49" s="16">
        <v>6.0852479724223934E-5</v>
      </c>
      <c r="EG49" s="16">
        <v>4.174740078107258E-6</v>
      </c>
      <c r="EH49" s="16">
        <v>2.993366257195781E-6</v>
      </c>
    </row>
    <row r="50" spans="1:138" x14ac:dyDescent="0.35">
      <c r="A50" s="16" t="s">
        <v>63</v>
      </c>
      <c r="B50" s="16">
        <v>16</v>
      </c>
      <c r="C50" s="16">
        <v>6.1992318754225013E-2</v>
      </c>
      <c r="D50" s="16">
        <v>32.166046011256149</v>
      </c>
      <c r="E50" s="16">
        <v>4.074955910795758</v>
      </c>
      <c r="F50" s="16">
        <v>3.1772813170582981</v>
      </c>
      <c r="G50" s="16">
        <v>3.1592302182997432</v>
      </c>
      <c r="H50" s="16">
        <v>9.9462627926052691E-2</v>
      </c>
      <c r="I50" s="16">
        <v>1.3208654828653383</v>
      </c>
      <c r="J50" s="16">
        <v>0.19662978419757987</v>
      </c>
      <c r="K50" s="16">
        <v>1.3515097632322308</v>
      </c>
      <c r="L50" s="16">
        <v>1764.1589409845369</v>
      </c>
      <c r="M50" s="16">
        <v>6.9072413463255128E-2</v>
      </c>
      <c r="N50" s="16">
        <v>5.5134830436852642E-3</v>
      </c>
      <c r="O50" s="16">
        <v>5.1668235058247225E-3</v>
      </c>
      <c r="P50" s="16">
        <v>4.9190319185281009E-2</v>
      </c>
      <c r="Q50" s="16">
        <v>1.66726035713806E-2</v>
      </c>
      <c r="R50" s="16">
        <v>-3.7014433469418975E-3</v>
      </c>
      <c r="S50" s="16">
        <v>1.1855631027788434</v>
      </c>
      <c r="T50" s="16">
        <v>2.3431414738999412E-4</v>
      </c>
      <c r="U50" s="16">
        <v>1.2534850012930767E-3</v>
      </c>
      <c r="V50" s="16">
        <v>1.0795994199606249E-4</v>
      </c>
      <c r="W50" s="16">
        <v>3.8456726673561125E-6</v>
      </c>
      <c r="X50" s="16">
        <v>1.3146188707838017E-6</v>
      </c>
      <c r="Y50" s="16">
        <v>8264078.9603304882</v>
      </c>
      <c r="Z50" s="16"/>
      <c r="AA50" s="16">
        <v>4.3858588990498576E-2</v>
      </c>
      <c r="AB50" s="16">
        <v>2280.3464663203117</v>
      </c>
      <c r="AC50" s="16">
        <v>1.1625997992776067</v>
      </c>
      <c r="AD50" s="16">
        <v>1.3982737030038588</v>
      </c>
      <c r="AE50" s="16">
        <v>1.3775088564009881</v>
      </c>
      <c r="AF50" s="16">
        <v>0.40856022513739892</v>
      </c>
      <c r="AG50" s="16">
        <v>1.8772985098935433</v>
      </c>
      <c r="AH50" s="16">
        <v>9.5686850850664792E-2</v>
      </c>
      <c r="AI50" s="16">
        <v>0.14566258515352126</v>
      </c>
      <c r="AJ50" s="16">
        <v>1234.8857078339586</v>
      </c>
      <c r="AK50" s="16">
        <v>2.8523578606843535E-2</v>
      </c>
      <c r="AL50" s="16">
        <v>1.1758571898533469E-2</v>
      </c>
      <c r="AM50" s="16">
        <v>3.4557372260318143E-3</v>
      </c>
      <c r="AN50" s="16">
        <v>1.5022546837596544E-2</v>
      </c>
      <c r="AO50" s="16">
        <v>9.8709569647521325E-3</v>
      </c>
      <c r="AP50" s="16">
        <v>1.7252040527961747E-2</v>
      </c>
      <c r="AQ50" s="16">
        <v>0.17490838469539324</v>
      </c>
      <c r="AR50" s="16">
        <v>1.2881133840784789E-3</v>
      </c>
      <c r="AS50" s="16">
        <v>8.4559088073685488E-4</v>
      </c>
      <c r="AT50" s="16">
        <v>3.7818699957482978E-4</v>
      </c>
      <c r="AU50" s="16">
        <v>2.2089319458173126E-5</v>
      </c>
      <c r="AV50" s="16">
        <v>8.1514424343928505E-6</v>
      </c>
      <c r="AW50" s="16">
        <v>2123179.4519726927</v>
      </c>
      <c r="AX50" s="16">
        <v>6.024440517728648E-3</v>
      </c>
      <c r="AY50" s="16">
        <v>313.22967661215824</v>
      </c>
      <c r="AZ50" s="16">
        <v>0.15969536407540472</v>
      </c>
      <c r="BA50" s="16">
        <v>0.19206766439923176</v>
      </c>
      <c r="BB50" s="16">
        <v>0.18921539335955342</v>
      </c>
      <c r="BC50" s="16">
        <v>5.612006293187647E-2</v>
      </c>
      <c r="BD50" s="16">
        <v>0.2578667820190107</v>
      </c>
      <c r="BE50" s="16">
        <v>1.314359979532141E-2</v>
      </c>
      <c r="BF50" s="16">
        <v>2.0008294842911618E-2</v>
      </c>
      <c r="BG50" s="16">
        <v>169.62459724024859</v>
      </c>
      <c r="BH50" s="16">
        <v>3.91801484327079E-3</v>
      </c>
      <c r="BI50" s="16">
        <v>1.6151640672137644E-3</v>
      </c>
      <c r="BJ50" s="16">
        <v>4.7468201422620824E-4</v>
      </c>
      <c r="BK50" s="16">
        <v>2.0635055055578562E-3</v>
      </c>
      <c r="BL50" s="16">
        <v>1.3558802153915926E-3</v>
      </c>
      <c r="BM50" s="16">
        <v>2.3697500161864644E-3</v>
      </c>
      <c r="BN50" s="16">
        <v>2.4025514361113463E-2</v>
      </c>
      <c r="BO50" s="16">
        <v>1.7693598086687413E-4</v>
      </c>
      <c r="BP50" s="16">
        <v>1.1615084024788304E-4</v>
      </c>
      <c r="BQ50" s="16">
        <v>5.1947979539661239E-5</v>
      </c>
      <c r="BR50" s="16">
        <v>3.0931234107012214E-6</v>
      </c>
      <c r="BS50" s="16">
        <v>1.1304016794690935E-6</v>
      </c>
      <c r="BT50" s="16">
        <v>291641.12688723759</v>
      </c>
      <c r="BU50" s="16">
        <v>5.7440002028358604E-2</v>
      </c>
      <c r="BV50" s="16">
        <v>32.166046011256149</v>
      </c>
      <c r="BW50" s="16">
        <v>4.010001205937856</v>
      </c>
      <c r="BX50" s="16">
        <v>3.8009443649577834</v>
      </c>
      <c r="BY50" s="16">
        <v>3.7656638862125846</v>
      </c>
      <c r="BZ50" s="16">
        <v>9.7752073502051243E-2</v>
      </c>
      <c r="CA50" s="16">
        <v>1.291806656088738</v>
      </c>
      <c r="CB50" s="16">
        <v>0.1871194227902932</v>
      </c>
      <c r="CC50" s="16">
        <v>0.84904217058762887</v>
      </c>
      <c r="CD50" s="16">
        <v>1764.1589409845369</v>
      </c>
      <c r="CE50" s="16">
        <v>6.5048348527071448E-2</v>
      </c>
      <c r="CF50" s="16">
        <v>5.9930153568771398E-3</v>
      </c>
      <c r="CG50" s="16">
        <v>5.2483152496338214E-3</v>
      </c>
      <c r="CH50" s="16">
        <v>5.0164009644888471E-2</v>
      </c>
      <c r="CI50" s="16">
        <v>1.8004784306503568E-2</v>
      </c>
      <c r="CJ50" s="16">
        <v>-3.6157569493834433E-3</v>
      </c>
      <c r="CK50" s="16">
        <v>1.211803979264839</v>
      </c>
      <c r="CL50" s="16">
        <v>2.2525275908263982E-4</v>
      </c>
      <c r="CM50" s="16">
        <v>1.2778674878098145E-3</v>
      </c>
      <c r="CN50" s="16">
        <v>1.0645454302949353E-4</v>
      </c>
      <c r="CO50" s="16">
        <v>3.8609262759363097E-6</v>
      </c>
      <c r="CP50" s="16">
        <v>1.3636123232802426E-6</v>
      </c>
      <c r="CQ50" s="16">
        <v>4.0690085570473065E-2</v>
      </c>
      <c r="CR50" s="16">
        <v>2280.3464663203117</v>
      </c>
      <c r="CS50" s="16">
        <v>1.1341468288968186</v>
      </c>
      <c r="CT50" s="16">
        <v>1.6483894706092046</v>
      </c>
      <c r="CU50" s="16">
        <v>1.6491605522338624</v>
      </c>
      <c r="CV50" s="16">
        <v>0.40186578988122906</v>
      </c>
      <c r="CW50" s="16">
        <v>1.8365005054825807</v>
      </c>
      <c r="CX50" s="16">
        <v>9.758650753624476E-2</v>
      </c>
      <c r="CY50" s="16">
        <v>9.0803434757595114E-2</v>
      </c>
      <c r="CZ50" s="16">
        <v>1234.8857078339586</v>
      </c>
      <c r="DA50" s="16">
        <v>2.5349166734239269E-2</v>
      </c>
      <c r="DB50" s="16">
        <v>1.2791932325701449E-2</v>
      </c>
      <c r="DC50" s="16">
        <v>3.4660221382085913E-3</v>
      </c>
      <c r="DD50" s="16">
        <v>1.517553883912639E-2</v>
      </c>
      <c r="DE50" s="16">
        <v>1.060885749023722E-2</v>
      </c>
      <c r="DF50" s="16">
        <v>1.6844748444502903E-2</v>
      </c>
      <c r="DG50" s="16">
        <v>0.17602829646961463</v>
      </c>
      <c r="DH50" s="16">
        <v>1.2381449460687778E-3</v>
      </c>
      <c r="DI50" s="16">
        <v>8.603583117355796E-4</v>
      </c>
      <c r="DJ50" s="16">
        <v>3.7267926389177822E-4</v>
      </c>
      <c r="DK50" s="16">
        <v>2.2188122101675184E-5</v>
      </c>
      <c r="DL50" s="16">
        <v>8.4537764160752736E-6</v>
      </c>
      <c r="DM50" s="16">
        <v>5.5892131010805944E-3</v>
      </c>
      <c r="DN50" s="16">
        <v>313.22967661215824</v>
      </c>
      <c r="DO50" s="16">
        <v>0.15578704801788432</v>
      </c>
      <c r="DP50" s="16">
        <v>0.22642370728996131</v>
      </c>
      <c r="DQ50" s="16">
        <v>0.22652962349677477</v>
      </c>
      <c r="DR50" s="16">
        <v>5.5200511529770992E-2</v>
      </c>
      <c r="DS50" s="16">
        <v>0.25226274512513974</v>
      </c>
      <c r="DT50" s="16">
        <v>1.3404537708961573E-2</v>
      </c>
      <c r="DU50" s="16">
        <v>1.2472811006781256E-2</v>
      </c>
      <c r="DV50" s="16">
        <v>169.62459724024859</v>
      </c>
      <c r="DW50" s="16">
        <v>3.4819758382444539E-3</v>
      </c>
      <c r="DX50" s="16">
        <v>1.7571070382518164E-3</v>
      </c>
      <c r="DY50" s="16">
        <v>4.7609475556297307E-4</v>
      </c>
      <c r="DZ50" s="16">
        <v>2.0845205731676347E-3</v>
      </c>
      <c r="EA50" s="16">
        <v>1.4572386477102583E-3</v>
      </c>
      <c r="EB50" s="16">
        <v>2.313804145910721E-3</v>
      </c>
      <c r="EC50" s="16">
        <v>2.4179346073993292E-2</v>
      </c>
      <c r="ED50" s="16">
        <v>1.700722880422265E-4</v>
      </c>
      <c r="EE50" s="16">
        <v>1.1817930289794121E-4</v>
      </c>
      <c r="EF50" s="16">
        <v>5.1191433860156953E-5</v>
      </c>
      <c r="EG50" s="16">
        <v>3.1069585480957465E-6</v>
      </c>
      <c r="EH50" s="16">
        <v>1.1723278592102922E-6</v>
      </c>
    </row>
    <row r="51" spans="1:138" x14ac:dyDescent="0.35">
      <c r="A51" s="16" t="s">
        <v>64</v>
      </c>
      <c r="B51" s="16">
        <v>17</v>
      </c>
      <c r="C51" s="16">
        <v>6.1421357244886711E-2</v>
      </c>
      <c r="D51" s="16">
        <v>277.56185185185177</v>
      </c>
      <c r="E51" s="16">
        <v>4.1529682136158241</v>
      </c>
      <c r="F51" s="16">
        <v>7.5561189489818412</v>
      </c>
      <c r="G51" s="16">
        <v>7.2960622859387865</v>
      </c>
      <c r="H51" s="16">
        <v>0.26909270273369973</v>
      </c>
      <c r="I51" s="16">
        <v>1.3495583098929169</v>
      </c>
      <c r="J51" s="16">
        <v>0.57768611324450914</v>
      </c>
      <c r="K51" s="16">
        <v>1.3690546426079617</v>
      </c>
      <c r="L51" s="16">
        <v>1930.4180952380959</v>
      </c>
      <c r="M51" s="16">
        <v>6.2601735912629797E-2</v>
      </c>
      <c r="N51" s="16">
        <v>3.7127402008054877E-3</v>
      </c>
      <c r="O51" s="16">
        <v>3.7332350406400071E-3</v>
      </c>
      <c r="P51" s="16">
        <v>7.0250435508835321E-2</v>
      </c>
      <c r="Q51" s="16">
        <v>7.4604954464299756E-3</v>
      </c>
      <c r="R51" s="16">
        <v>-3.3504009493115828E-3</v>
      </c>
      <c r="S51" s="16">
        <v>1.1698026354783928</v>
      </c>
      <c r="T51" s="16">
        <v>1.0758326023538149E-4</v>
      </c>
      <c r="U51" s="16">
        <v>1.5938849894829505E-3</v>
      </c>
      <c r="V51" s="16">
        <v>6.691481041819222E-5</v>
      </c>
      <c r="W51" s="16">
        <v>3.7209074039853366E-6</v>
      </c>
      <c r="X51" s="16">
        <v>2.3859871109545504E-6</v>
      </c>
      <c r="Y51" s="16">
        <v>8281642.957954918</v>
      </c>
      <c r="Z51" s="16"/>
      <c r="AA51" s="16">
        <v>5.1701593185738068E-2</v>
      </c>
      <c r="AB51" s="16">
        <v>2675.2933554871756</v>
      </c>
      <c r="AC51" s="16">
        <v>1.0991288602182008</v>
      </c>
      <c r="AD51" s="16">
        <v>0.95715025351861682</v>
      </c>
      <c r="AE51" s="16">
        <v>1.544743769281415</v>
      </c>
      <c r="AF51" s="16">
        <v>1.0684619467712404</v>
      </c>
      <c r="AG51" s="16">
        <v>2.0178267459950838</v>
      </c>
      <c r="AH51" s="16">
        <v>0.15563478569104949</v>
      </c>
      <c r="AI51" s="16">
        <v>0.18346426796572077</v>
      </c>
      <c r="AJ51" s="16">
        <v>1744.9936861198335</v>
      </c>
      <c r="AK51" s="16">
        <v>2.2132196908811172E-2</v>
      </c>
      <c r="AL51" s="16">
        <v>9.1576311104253332E-3</v>
      </c>
      <c r="AM51" s="16">
        <v>2.963850064231366E-3</v>
      </c>
      <c r="AN51" s="16">
        <v>1.4144128224517435E-2</v>
      </c>
      <c r="AO51" s="16">
        <v>5.9856331637474971E-3</v>
      </c>
      <c r="AP51" s="16">
        <v>1.5342666775146868E-2</v>
      </c>
      <c r="AQ51" s="16">
        <v>0.14347012563589034</v>
      </c>
      <c r="AR51" s="16">
        <v>5.1585545178251696E-4</v>
      </c>
      <c r="AS51" s="16">
        <v>7.0001928290335869E-4</v>
      </c>
      <c r="AT51" s="16">
        <v>2.6859778476087193E-4</v>
      </c>
      <c r="AU51" s="16">
        <v>2.8433229048470197E-5</v>
      </c>
      <c r="AV51" s="16">
        <v>2.3377803818784154E-5</v>
      </c>
      <c r="AW51" s="16">
        <v>1683643.1321938992</v>
      </c>
      <c r="AX51" s="16">
        <v>7.3117094279567165E-3</v>
      </c>
      <c r="AY51" s="16">
        <v>378.34361466565895</v>
      </c>
      <c r="AZ51" s="16">
        <v>0.15544029409162613</v>
      </c>
      <c r="BA51" s="16">
        <v>0.13536148697548742</v>
      </c>
      <c r="BB51" s="16">
        <v>0.21845975889091124</v>
      </c>
      <c r="BC51" s="16">
        <v>0.15110333760034481</v>
      </c>
      <c r="BD51" s="16">
        <v>0.28536379507054177</v>
      </c>
      <c r="BE51" s="16">
        <v>2.2010082470131229E-2</v>
      </c>
      <c r="BF51" s="16">
        <v>2.5945765596797406E-2</v>
      </c>
      <c r="BG51" s="16">
        <v>246.7793737166088</v>
      </c>
      <c r="BH51" s="16">
        <v>3.1299653033552647E-3</v>
      </c>
      <c r="BI51" s="16">
        <v>1.2950846115573292E-3</v>
      </c>
      <c r="BJ51" s="16">
        <v>4.1915169576763663E-4</v>
      </c>
      <c r="BK51" s="16">
        <v>2.0002817963056642E-3</v>
      </c>
      <c r="BL51" s="16">
        <v>8.4649635995618874E-4</v>
      </c>
      <c r="BM51" s="16">
        <v>2.1697807436383779E-3</v>
      </c>
      <c r="BN51" s="16">
        <v>2.0495732233698622E-2</v>
      </c>
      <c r="BO51" s="16">
        <v>7.2952977613493565E-5</v>
      </c>
      <c r="BP51" s="16">
        <v>9.8997676380461826E-5</v>
      </c>
      <c r="BQ51" s="16">
        <v>3.7985463003219453E-5</v>
      </c>
      <c r="BR51" s="16">
        <v>4.0618898640671711E-6</v>
      </c>
      <c r="BS51" s="16">
        <v>4.7719742219090999E-6</v>
      </c>
      <c r="BT51" s="16">
        <v>238103.09517449301</v>
      </c>
      <c r="BU51" s="16">
        <v>5.6860692748097602E-2</v>
      </c>
      <c r="BV51" s="16">
        <v>277.56185185185177</v>
      </c>
      <c r="BW51" s="16">
        <v>4.0878606540801998</v>
      </c>
      <c r="BX51" s="16">
        <v>9.0431855662421192</v>
      </c>
      <c r="BY51" s="16">
        <v>8.7053115673101704</v>
      </c>
      <c r="BZ51" s="16">
        <v>0.26459205084196591</v>
      </c>
      <c r="CA51" s="16">
        <v>1.3194601959213401</v>
      </c>
      <c r="CB51" s="16">
        <v>0.54541128910424019</v>
      </c>
      <c r="CC51" s="16">
        <v>0.8597775473934578</v>
      </c>
      <c r="CD51" s="16">
        <v>1930.4180952380959</v>
      </c>
      <c r="CE51" s="16">
        <v>5.9089919013500934E-2</v>
      </c>
      <c r="CF51" s="16">
        <v>4.013347848231646E-3</v>
      </c>
      <c r="CG51" s="16">
        <v>3.8013029990887712E-3</v>
      </c>
      <c r="CH51" s="16">
        <v>7.1675951692927689E-2</v>
      </c>
      <c r="CI51" s="16">
        <v>8.062479430610359E-3</v>
      </c>
      <c r="CJ51" s="16">
        <v>-3.2738250126945322E-3</v>
      </c>
      <c r="CK51" s="16">
        <v>1.196758797993299</v>
      </c>
      <c r="CL51" s="16">
        <v>1.0407811680934741E-4</v>
      </c>
      <c r="CM51" s="16">
        <v>1.6260464453107598E-3</v>
      </c>
      <c r="CN51" s="16">
        <v>6.6082249155453941E-5</v>
      </c>
      <c r="CO51" s="16">
        <v>3.7476592315006839E-6</v>
      </c>
      <c r="CP51" s="16">
        <v>2.4601365396716641E-6</v>
      </c>
      <c r="CQ51" s="16">
        <v>4.794129244782163E-2</v>
      </c>
      <c r="CR51" s="16">
        <v>2675.2933554871756</v>
      </c>
      <c r="CS51" s="16">
        <v>1.0738690396829178</v>
      </c>
      <c r="CT51" s="16">
        <v>1.1128107582251288</v>
      </c>
      <c r="CU51" s="16">
        <v>1.8359069204461229</v>
      </c>
      <c r="CV51" s="16">
        <v>1.0511605498680783</v>
      </c>
      <c r="CW51" s="16">
        <v>1.973604951135018</v>
      </c>
      <c r="CX51" s="16">
        <v>0.19461754654468219</v>
      </c>
      <c r="CY51" s="16">
        <v>0.11375279496454777</v>
      </c>
      <c r="CZ51" s="16">
        <v>1744.9936861198335</v>
      </c>
      <c r="DA51" s="16">
        <v>2.0011277678162017E-2</v>
      </c>
      <c r="DB51" s="16">
        <v>9.8796747605463791E-3</v>
      </c>
      <c r="DC51" s="16">
        <v>3.0183019428224552E-3</v>
      </c>
      <c r="DD51" s="16">
        <v>1.4382931421503551E-2</v>
      </c>
      <c r="DE51" s="16">
        <v>6.4700183414108312E-3</v>
      </c>
      <c r="DF51" s="16">
        <v>1.50330009637619E-2</v>
      </c>
      <c r="DG51" s="16">
        <v>0.14707249911782924</v>
      </c>
      <c r="DH51" s="16">
        <v>4.995103169370493E-4</v>
      </c>
      <c r="DI51" s="16">
        <v>7.1408173136725526E-4</v>
      </c>
      <c r="DJ51" s="16">
        <v>2.6530633753229908E-4</v>
      </c>
      <c r="DK51" s="16">
        <v>2.8630202812751719E-5</v>
      </c>
      <c r="DL51" s="16">
        <v>2.4104316879087367E-5</v>
      </c>
      <c r="DM51" s="16">
        <v>6.7799225977404187E-3</v>
      </c>
      <c r="DN51" s="16">
        <v>378.34361466565895</v>
      </c>
      <c r="DO51" s="16">
        <v>0.15186801601321537</v>
      </c>
      <c r="DP51" s="16">
        <v>0.15737520666366642</v>
      </c>
      <c r="DQ51" s="16">
        <v>0.259636446614953</v>
      </c>
      <c r="DR51" s="16">
        <v>0.14865655058549965</v>
      </c>
      <c r="DS51" s="16">
        <v>0.27910988886618321</v>
      </c>
      <c r="DT51" s="16">
        <v>2.7523077379926663E-2</v>
      </c>
      <c r="DU51" s="16">
        <v>1.6087074539670936E-2</v>
      </c>
      <c r="DV51" s="16">
        <v>246.7793737166088</v>
      </c>
      <c r="DW51" s="16">
        <v>2.8300220292870703E-3</v>
      </c>
      <c r="DX51" s="16">
        <v>1.3971970038199849E-3</v>
      </c>
      <c r="DY51" s="16">
        <v>4.2685235428765783E-4</v>
      </c>
      <c r="DZ51" s="16">
        <v>2.0340536682972457E-3</v>
      </c>
      <c r="EA51" s="16">
        <v>9.1499876872258752E-4</v>
      </c>
      <c r="EB51" s="16">
        <v>2.1259873846119887E-3</v>
      </c>
      <c r="EC51" s="16">
        <v>2.1010357016832747E-2</v>
      </c>
      <c r="ED51" s="16">
        <v>7.0641426475765825E-5</v>
      </c>
      <c r="EE51" s="16">
        <v>1.0098640691424335E-4</v>
      </c>
      <c r="EF51" s="16">
        <v>3.7519982072171141E-5</v>
      </c>
      <c r="EG51" s="16">
        <v>4.0900289732502455E-6</v>
      </c>
      <c r="EH51" s="16">
        <v>4.9202730793433283E-6</v>
      </c>
    </row>
    <row r="52" spans="1:138" x14ac:dyDescent="0.35">
      <c r="A52" s="16" t="s">
        <v>65</v>
      </c>
      <c r="B52" s="16">
        <v>18</v>
      </c>
      <c r="C52" s="16">
        <v>7.7848638323077479E-2</v>
      </c>
      <c r="D52" s="16">
        <v>106.21183476194547</v>
      </c>
      <c r="E52" s="16">
        <v>4.4167762234468402</v>
      </c>
      <c r="F52" s="16">
        <v>5.0303259465902102</v>
      </c>
      <c r="G52" s="16">
        <v>4.952342871876473</v>
      </c>
      <c r="H52" s="16">
        <v>1.0337742234064062</v>
      </c>
      <c r="I52" s="16">
        <v>1.4384595120879766</v>
      </c>
      <c r="J52" s="16">
        <v>0.33135468074475766</v>
      </c>
      <c r="K52" s="16">
        <v>1.3745587962795645</v>
      </c>
      <c r="L52" s="16">
        <v>1601.2040743751268</v>
      </c>
      <c r="M52" s="16">
        <v>6.7119226902233986E-2</v>
      </c>
      <c r="N52" s="16">
        <v>5.7707709657768063E-3</v>
      </c>
      <c r="O52" s="16">
        <v>4.845558028446645E-3</v>
      </c>
      <c r="P52" s="16">
        <v>0.11323101512520607</v>
      </c>
      <c r="Q52" s="16">
        <v>3.5129332213562729E-2</v>
      </c>
      <c r="R52" s="16">
        <v>-3.9322160744305916E-3</v>
      </c>
      <c r="S52" s="16">
        <v>1.1429266749035201</v>
      </c>
      <c r="T52" s="16">
        <v>6.7308740338671675E-5</v>
      </c>
      <c r="U52" s="16">
        <v>2.2733381297828149E-3</v>
      </c>
      <c r="V52" s="16">
        <v>8.5775710962789932E-4</v>
      </c>
      <c r="W52" s="16">
        <v>5.2419744609767121E-7</v>
      </c>
      <c r="X52" s="16">
        <v>1.9278678517812137E-5</v>
      </c>
      <c r="Y52" s="16">
        <v>7924192.8774479227</v>
      </c>
      <c r="Z52" s="16"/>
      <c r="AA52" s="16">
        <v>5.4635569747942876E-2</v>
      </c>
      <c r="AB52" s="16">
        <v>2166.6028301562083</v>
      </c>
      <c r="AC52" s="16">
        <v>1.038711102016687</v>
      </c>
      <c r="AD52" s="16">
        <v>1.1161025102451834</v>
      </c>
      <c r="AE52" s="16">
        <v>1.4913995143607499</v>
      </c>
      <c r="AF52" s="16">
        <v>2.5789418776827135</v>
      </c>
      <c r="AG52" s="16">
        <v>2.0701275146235556</v>
      </c>
      <c r="AH52" s="16">
        <v>0.17340685699651473</v>
      </c>
      <c r="AI52" s="16">
        <v>0.16109557873549196</v>
      </c>
      <c r="AJ52" s="16">
        <v>1423.5235046094397</v>
      </c>
      <c r="AK52" s="16">
        <v>2.4682215692171744E-2</v>
      </c>
      <c r="AL52" s="16">
        <v>1.1873396613897958E-2</v>
      </c>
      <c r="AM52" s="16">
        <v>3.1766492023008121E-3</v>
      </c>
      <c r="AN52" s="16">
        <v>4.0523596181671596E-2</v>
      </c>
      <c r="AO52" s="16">
        <v>1.7931604297042391E-2</v>
      </c>
      <c r="AP52" s="16">
        <v>1.7051498791868406E-2</v>
      </c>
      <c r="AQ52" s="16">
        <v>0.16022497347665812</v>
      </c>
      <c r="AR52" s="16">
        <v>6.5041397740368085E-4</v>
      </c>
      <c r="AS52" s="16">
        <v>1.3521213306153482E-3</v>
      </c>
      <c r="AT52" s="16">
        <v>1.2042197609046E-3</v>
      </c>
      <c r="AU52" s="16">
        <v>1.5280572363111445E-5</v>
      </c>
      <c r="AV52" s="16">
        <v>4.8284013190676409E-5</v>
      </c>
      <c r="AW52" s="16">
        <v>2199990.1087417523</v>
      </c>
      <c r="AX52" s="16">
        <v>7.236657997783438E-3</v>
      </c>
      <c r="AY52" s="16">
        <v>286.97355534505971</v>
      </c>
      <c r="AZ52" s="16">
        <v>0.13758064642637916</v>
      </c>
      <c r="BA52" s="16">
        <v>0.14914547149485102</v>
      </c>
      <c r="BB52" s="16">
        <v>0.19754069140819058</v>
      </c>
      <c r="BC52" s="16">
        <v>0.34158919639808344</v>
      </c>
      <c r="BD52" s="16">
        <v>0.27419508763695388</v>
      </c>
      <c r="BE52" s="16">
        <v>2.2968299302883462E-2</v>
      </c>
      <c r="BF52" s="16">
        <v>2.1337630661527853E-2</v>
      </c>
      <c r="BG52" s="16">
        <v>188.5502942897833</v>
      </c>
      <c r="BH52" s="16">
        <v>3.2692393328340053E-3</v>
      </c>
      <c r="BI52" s="16">
        <v>1.5726698003374372E-3</v>
      </c>
      <c r="BJ52" s="16">
        <v>4.2075746554922857E-4</v>
      </c>
      <c r="BK52" s="16">
        <v>5.3674814367261486E-3</v>
      </c>
      <c r="BL52" s="16">
        <v>2.3750990105519225E-3</v>
      </c>
      <c r="BM52" s="16">
        <v>2.2585261886285206E-3</v>
      </c>
      <c r="BN52" s="16">
        <v>2.1222316177972211E-2</v>
      </c>
      <c r="BO52" s="16">
        <v>8.7701802821946379E-5</v>
      </c>
      <c r="BP52" s="16">
        <v>1.7909284530778706E-4</v>
      </c>
      <c r="BQ52" s="16">
        <v>1.5950280383352733E-4</v>
      </c>
      <c r="BR52" s="16">
        <v>2.0604319571138709E-6</v>
      </c>
      <c r="BS52" s="16">
        <v>6.3953737800006293E-6</v>
      </c>
      <c r="BT52" s="16">
        <v>291395.80842514953</v>
      </c>
      <c r="BU52" s="16">
        <v>7.2197676815360823E-2</v>
      </c>
      <c r="BV52" s="16">
        <v>106.21183476194547</v>
      </c>
      <c r="BW52" s="16">
        <v>4.3462273920232404</v>
      </c>
      <c r="BX52" s="16">
        <v>6.0273548112354218</v>
      </c>
      <c r="BY52" s="16">
        <v>5.891676544368563</v>
      </c>
      <c r="BZ52" s="16">
        <v>1.0152598418138978</v>
      </c>
      <c r="CA52" s="16">
        <v>1.4059539175522442</v>
      </c>
      <c r="CB52" s="16">
        <v>0.31773135420829884</v>
      </c>
      <c r="CC52" s="16">
        <v>0.86372112625832054</v>
      </c>
      <c r="CD52" s="16">
        <v>1601.2040743751268</v>
      </c>
      <c r="CE52" s="16">
        <v>6.3305267994138395E-2</v>
      </c>
      <c r="CF52" s="16">
        <v>6.3048144880710017E-3</v>
      </c>
      <c r="CG52" s="16">
        <v>4.9265066590934419E-3</v>
      </c>
      <c r="CH52" s="16">
        <v>0.11548009492470176</v>
      </c>
      <c r="CI52" s="16">
        <v>3.7963460367692811E-2</v>
      </c>
      <c r="CJ52" s="16">
        <v>-3.8277004781885355E-3</v>
      </c>
      <c r="CK52" s="16">
        <v>1.1674990954104369</v>
      </c>
      <c r="CL52" s="16">
        <v>6.354908447221683E-5</v>
      </c>
      <c r="CM52" s="16">
        <v>2.3175959407667462E-3</v>
      </c>
      <c r="CN52" s="16">
        <v>8.468619889898301E-4</v>
      </c>
      <c r="CO52" s="16">
        <v>5.2964172702529096E-7</v>
      </c>
      <c r="CP52" s="16">
        <v>1.9925083219340215E-5</v>
      </c>
      <c r="CQ52" s="16">
        <v>5.0353496307619733E-2</v>
      </c>
      <c r="CR52" s="16">
        <v>2166.6028301562083</v>
      </c>
      <c r="CS52" s="16">
        <v>1.0192377291270418</v>
      </c>
      <c r="CT52" s="16">
        <v>1.3228506254345116</v>
      </c>
      <c r="CU52" s="16">
        <v>1.7749834915265714</v>
      </c>
      <c r="CV52" s="16">
        <v>2.5339514714540501</v>
      </c>
      <c r="CW52" s="16">
        <v>2.0240246438218272</v>
      </c>
      <c r="CX52" s="16">
        <v>0.16387098740672973</v>
      </c>
      <c r="CY52" s="16">
        <v>9.9983998649171943E-2</v>
      </c>
      <c r="CZ52" s="16">
        <v>1423.5235046094397</v>
      </c>
      <c r="DA52" s="16">
        <v>2.2789794067955206E-2</v>
      </c>
      <c r="DB52" s="16">
        <v>1.3134824765807299E-2</v>
      </c>
      <c r="DC52" s="16">
        <v>3.2404228399067979E-3</v>
      </c>
      <c r="DD52" s="16">
        <v>4.1525494907372958E-2</v>
      </c>
      <c r="DE52" s="16">
        <v>1.9524826397109667E-2</v>
      </c>
      <c r="DF52" s="16">
        <v>1.6682641572155564E-2</v>
      </c>
      <c r="DG52" s="16">
        <v>0.16124320929429037</v>
      </c>
      <c r="DH52" s="16">
        <v>6.1589603656229236E-4</v>
      </c>
      <c r="DI52" s="16">
        <v>1.3867632168593357E-3</v>
      </c>
      <c r="DJ52" s="16">
        <v>1.1919091216989136E-3</v>
      </c>
      <c r="DK52" s="16">
        <v>1.5379240715440815E-5</v>
      </c>
      <c r="DL52" s="16">
        <v>5.0005040552444052E-5</v>
      </c>
      <c r="DM52" s="16">
        <v>6.6694835150797544E-3</v>
      </c>
      <c r="DN52" s="16">
        <v>286.97355534505971</v>
      </c>
      <c r="DO52" s="16">
        <v>0.13500133517702634</v>
      </c>
      <c r="DP52" s="16">
        <v>0.17677335050912746</v>
      </c>
      <c r="DQ52" s="16">
        <v>0.23510230677832308</v>
      </c>
      <c r="DR52" s="16">
        <v>0.33563007151734692</v>
      </c>
      <c r="DS52" s="16">
        <v>0.26808861322390604</v>
      </c>
      <c r="DT52" s="16">
        <v>2.1705242520441183E-2</v>
      </c>
      <c r="DU52" s="16">
        <v>1.3243204139957587E-2</v>
      </c>
      <c r="DV52" s="16">
        <v>188.5502942897833</v>
      </c>
      <c r="DW52" s="16">
        <v>3.018581965385566E-3</v>
      </c>
      <c r="DX52" s="16">
        <v>1.7397500406691054E-3</v>
      </c>
      <c r="DY52" s="16">
        <v>4.292044902029154E-4</v>
      </c>
      <c r="DZ52" s="16">
        <v>5.5001861647955173E-3</v>
      </c>
      <c r="EA52" s="16">
        <v>2.5861264329049452E-3</v>
      </c>
      <c r="EB52" s="16">
        <v>2.2096698563638497E-3</v>
      </c>
      <c r="EC52" s="16">
        <v>2.1357184806729861E-2</v>
      </c>
      <c r="ED52" s="16">
        <v>8.3047404628390682E-5</v>
      </c>
      <c r="EE52" s="16">
        <v>1.8368127523177982E-4</v>
      </c>
      <c r="EF52" s="16">
        <v>1.5787221983711881E-4</v>
      </c>
      <c r="EG52" s="16">
        <v>2.0737363950278582E-6</v>
      </c>
      <c r="EH52" s="16">
        <v>6.6233294228061822E-6</v>
      </c>
    </row>
    <row r="53" spans="1:138" x14ac:dyDescent="0.35">
      <c r="A53" s="16" t="s">
        <v>66</v>
      </c>
      <c r="B53" s="16">
        <v>19</v>
      </c>
      <c r="C53" s="16">
        <v>6.2321207232785274E-2</v>
      </c>
      <c r="D53" s="16">
        <v>92.801697530864558</v>
      </c>
      <c r="E53" s="16">
        <v>3.7088669703508939</v>
      </c>
      <c r="F53" s="16">
        <v>4.3730632844020176</v>
      </c>
      <c r="G53" s="16">
        <v>4.4674307883444468</v>
      </c>
      <c r="H53" s="16">
        <v>1.7643720081448098</v>
      </c>
      <c r="I53" s="16">
        <v>1.5397048673104634</v>
      </c>
      <c r="J53" s="16">
        <v>0.31502052051281249</v>
      </c>
      <c r="K53" s="16">
        <v>1.3794774670665264</v>
      </c>
      <c r="L53" s="16">
        <v>1485.4716323466325</v>
      </c>
      <c r="M53" s="16">
        <v>5.6334510236626861E-2</v>
      </c>
      <c r="N53" s="16">
        <v>5.0578464515961029E-3</v>
      </c>
      <c r="O53" s="16">
        <v>3.8751073827091665E-3</v>
      </c>
      <c r="P53" s="16">
        <v>0.15669159174815619</v>
      </c>
      <c r="Q53" s="16">
        <v>5.1468476431739657E-2</v>
      </c>
      <c r="R53" s="16">
        <v>-1.6486108931510204E-3</v>
      </c>
      <c r="S53" s="16">
        <v>1.1328930808778028</v>
      </c>
      <c r="T53" s="16">
        <v>1.0502931797839555E-4</v>
      </c>
      <c r="U53" s="16">
        <v>1.9110314415947459E-3</v>
      </c>
      <c r="V53" s="16">
        <v>1.4728923136799335E-3</v>
      </c>
      <c r="W53" s="16">
        <v>2.2960261380012869E-6</v>
      </c>
      <c r="X53" s="16">
        <v>2.1184097940738614E-5</v>
      </c>
      <c r="Y53" s="16">
        <v>8638523.2171009667</v>
      </c>
      <c r="Z53" s="16"/>
      <c r="AA53" s="16">
        <v>4.4484703839836826E-2</v>
      </c>
      <c r="AB53" s="16">
        <v>2534.7679622903042</v>
      </c>
      <c r="AC53" s="16">
        <v>1.8388118764447012</v>
      </c>
      <c r="AD53" s="16">
        <v>2.1853837388078921</v>
      </c>
      <c r="AE53" s="16">
        <v>2.6312792946216663</v>
      </c>
      <c r="AF53" s="16">
        <v>1.8748519266002366</v>
      </c>
      <c r="AG53" s="16">
        <v>2.0645446793310276</v>
      </c>
      <c r="AH53" s="16">
        <v>0.1090808980119557</v>
      </c>
      <c r="AI53" s="16">
        <v>0.10808148667195799</v>
      </c>
      <c r="AJ53" s="16">
        <v>1339.2947083537756</v>
      </c>
      <c r="AK53" s="16">
        <v>2.6654279649772607E-2</v>
      </c>
      <c r="AL53" s="16">
        <v>9.4805773925548016E-3</v>
      </c>
      <c r="AM53" s="16">
        <v>2.1882478555096661E-3</v>
      </c>
      <c r="AN53" s="16">
        <v>2.8247910471958234E-2</v>
      </c>
      <c r="AO53" s="16">
        <v>1.2113037626937381E-2</v>
      </c>
      <c r="AP53" s="16">
        <v>1.8147170541598343E-2</v>
      </c>
      <c r="AQ53" s="16">
        <v>0.21149777647185508</v>
      </c>
      <c r="AR53" s="16">
        <v>8.7045405047669812E-4</v>
      </c>
      <c r="AS53" s="16">
        <v>1.2585116938927405E-3</v>
      </c>
      <c r="AT53" s="16">
        <v>1.2265894480061527E-3</v>
      </c>
      <c r="AU53" s="16">
        <v>2.1538634365295515E-5</v>
      </c>
      <c r="AV53" s="16">
        <v>5.9162889407487282E-5</v>
      </c>
      <c r="AW53" s="16">
        <v>1129814.7386688106</v>
      </c>
      <c r="AX53" s="16">
        <v>7.4141173066394712E-3</v>
      </c>
      <c r="AY53" s="16">
        <v>422.46132704838402</v>
      </c>
      <c r="AZ53" s="16">
        <v>0.30646864607411689</v>
      </c>
      <c r="BA53" s="16">
        <v>0.36423062313464866</v>
      </c>
      <c r="BB53" s="16">
        <v>0.43854654910361107</v>
      </c>
      <c r="BC53" s="16">
        <v>0.31247532110003945</v>
      </c>
      <c r="BD53" s="16">
        <v>0.34409077988850462</v>
      </c>
      <c r="BE53" s="16">
        <v>1.8180149668659284E-2</v>
      </c>
      <c r="BF53" s="16">
        <v>1.8013581111992999E-2</v>
      </c>
      <c r="BG53" s="16">
        <v>223.21578472562928</v>
      </c>
      <c r="BH53" s="16">
        <v>4.4423799416287678E-3</v>
      </c>
      <c r="BI53" s="16">
        <v>1.580096232092467E-3</v>
      </c>
      <c r="BJ53" s="16">
        <v>3.647079759182777E-4</v>
      </c>
      <c r="BK53" s="16">
        <v>4.707985078659706E-3</v>
      </c>
      <c r="BL53" s="16">
        <v>2.0188396044895636E-3</v>
      </c>
      <c r="BM53" s="16">
        <v>3.0245284235997237E-3</v>
      </c>
      <c r="BN53" s="16">
        <v>3.5249629411975847E-2</v>
      </c>
      <c r="BO53" s="16">
        <v>1.4507567507944969E-4</v>
      </c>
      <c r="BP53" s="16">
        <v>2.0975194898212342E-4</v>
      </c>
      <c r="BQ53" s="16">
        <v>2.0443157466769213E-4</v>
      </c>
      <c r="BR53" s="16">
        <v>4.5920522760025722E-6</v>
      </c>
      <c r="BS53" s="16">
        <v>9.860481567914547E-6</v>
      </c>
      <c r="BT53" s="16">
        <v>188302.45644480176</v>
      </c>
      <c r="BU53" s="16">
        <v>5.7609624146834376E-2</v>
      </c>
      <c r="BV53" s="16">
        <v>92.801697530864558</v>
      </c>
      <c r="BW53" s="16">
        <v>3.6524939643247225</v>
      </c>
      <c r="BX53" s="16">
        <v>5.2291659917672213</v>
      </c>
      <c r="BY53" s="16">
        <v>5.1674777480871299</v>
      </c>
      <c r="BZ53" s="16">
        <v>1.7321287939861691</v>
      </c>
      <c r="CA53" s="16">
        <v>1.5073899103779584</v>
      </c>
      <c r="CB53" s="16">
        <v>0.28657301057350248</v>
      </c>
      <c r="CC53" s="16">
        <v>0.86572452011872059</v>
      </c>
      <c r="CD53" s="16">
        <v>1485.4716323466325</v>
      </c>
      <c r="CE53" s="16">
        <v>5.3593628070647457E-2</v>
      </c>
      <c r="CF53" s="16">
        <v>5.4324890728306395E-3</v>
      </c>
      <c r="CG53" s="16">
        <v>3.9622599230375042E-3</v>
      </c>
      <c r="CH53" s="16">
        <v>0.16003290417467955</v>
      </c>
      <c r="CI53" s="16">
        <v>5.5667883041455361E-2</v>
      </c>
      <c r="CJ53" s="16">
        <v>-1.6339383122237563E-3</v>
      </c>
      <c r="CK53" s="16">
        <v>1.1603985671183616</v>
      </c>
      <c r="CL53" s="16">
        <v>1.0184030601157319E-4</v>
      </c>
      <c r="CM53" s="16">
        <v>1.9517179561024266E-3</v>
      </c>
      <c r="CN53" s="16">
        <v>1.4559597422552099E-3</v>
      </c>
      <c r="CO53" s="16">
        <v>2.3083224263328046E-6</v>
      </c>
      <c r="CP53" s="16">
        <v>2.1978443725439701E-5</v>
      </c>
      <c r="CQ53" s="16">
        <v>4.1092011738101758E-2</v>
      </c>
      <c r="CR53" s="16">
        <v>2534.7679622903042</v>
      </c>
      <c r="CS53" s="16">
        <v>1.80347083770935</v>
      </c>
      <c r="CT53" s="16">
        <v>2.561179572026282</v>
      </c>
      <c r="CU53" s="16">
        <v>2.376115260359521</v>
      </c>
      <c r="CV53" s="16">
        <v>1.8414609826831969</v>
      </c>
      <c r="CW53" s="16">
        <v>2.022970848966605</v>
      </c>
      <c r="CX53" s="16">
        <v>0.11064621694766609</v>
      </c>
      <c r="CY53" s="16">
        <v>6.7063281103482933E-2</v>
      </c>
      <c r="CZ53" s="16">
        <v>1339.2947083537756</v>
      </c>
      <c r="DA53" s="16">
        <v>2.4493519441949149E-2</v>
      </c>
      <c r="DB53" s="16">
        <v>1.0097535943308398E-2</v>
      </c>
      <c r="DC53" s="16">
        <v>2.2439902787238395E-3</v>
      </c>
      <c r="DD53" s="16">
        <v>2.8811414192217756E-2</v>
      </c>
      <c r="DE53" s="16">
        <v>1.3045022222443463E-2</v>
      </c>
      <c r="DF53" s="16">
        <v>1.790807443415797E-2</v>
      </c>
      <c r="DG53" s="16">
        <v>0.22022493842463456</v>
      </c>
      <c r="DH53" s="16">
        <v>8.4415803057198398E-4</v>
      </c>
      <c r="DI53" s="16">
        <v>1.2830865711774728E-3</v>
      </c>
      <c r="DJ53" s="16">
        <v>1.2090690618078801E-3</v>
      </c>
      <c r="DK53" s="16">
        <v>2.1653983774450477E-5</v>
      </c>
      <c r="DL53" s="16">
        <v>6.1391281295869202E-5</v>
      </c>
      <c r="DM53" s="16">
        <v>6.8486686230169597E-3</v>
      </c>
      <c r="DN53" s="16">
        <v>422.46132704838402</v>
      </c>
      <c r="DO53" s="16">
        <v>0.30057847295155832</v>
      </c>
      <c r="DP53" s="16">
        <v>0.42686326200438035</v>
      </c>
      <c r="DQ53" s="16">
        <v>0.4016367844036412</v>
      </c>
      <c r="DR53" s="16">
        <v>0.30691016378053282</v>
      </c>
      <c r="DS53" s="16">
        <v>0.33716180816110081</v>
      </c>
      <c r="DT53" s="16">
        <v>1.8441036157944349E-2</v>
      </c>
      <c r="DU53" s="16">
        <v>1.1177213517247155E-2</v>
      </c>
      <c r="DV53" s="16">
        <v>223.21578472562928</v>
      </c>
      <c r="DW53" s="16">
        <v>4.0822532403248582E-3</v>
      </c>
      <c r="DX53" s="16">
        <v>1.6829226572180663E-3</v>
      </c>
      <c r="DY53" s="16">
        <v>3.7399837978730659E-4</v>
      </c>
      <c r="DZ53" s="16">
        <v>4.8019023653696263E-3</v>
      </c>
      <c r="EA53" s="16">
        <v>2.1741703704072439E-3</v>
      </c>
      <c r="EB53" s="16">
        <v>2.9846790723596617E-3</v>
      </c>
      <c r="EC53" s="16">
        <v>3.6704156404105757E-2</v>
      </c>
      <c r="ED53" s="16">
        <v>1.4069300509533065E-4</v>
      </c>
      <c r="EE53" s="16">
        <v>2.1384776186291214E-4</v>
      </c>
      <c r="EF53" s="16">
        <v>2.0151151030131336E-4</v>
      </c>
      <c r="EG53" s="16">
        <v>4.6166448526656066E-6</v>
      </c>
      <c r="EH53" s="16">
        <v>1.02318802159782E-5</v>
      </c>
    </row>
    <row r="54" spans="1:138" x14ac:dyDescent="0.35">
      <c r="A54" s="7" t="s">
        <v>25</v>
      </c>
      <c r="B54" s="7">
        <v>1</v>
      </c>
      <c r="C54" s="7">
        <v>7.4209839397326643E-2</v>
      </c>
      <c r="D54" s="7">
        <v>152.33984401841522</v>
      </c>
      <c r="E54" s="7">
        <v>5.5883889919900627</v>
      </c>
      <c r="F54" s="7">
        <v>8.1213570834927467</v>
      </c>
      <c r="G54" s="7">
        <v>7.9434983711503371</v>
      </c>
      <c r="H54" s="7">
        <v>9.5749564140630364E-2</v>
      </c>
      <c r="I54" s="7">
        <v>4.402066688598623</v>
      </c>
      <c r="J54" s="7">
        <v>6.1488319075966746E-2</v>
      </c>
      <c r="K54" s="7">
        <v>1.3044620990683011</v>
      </c>
      <c r="L54" s="7">
        <v>905.32025549019249</v>
      </c>
      <c r="M54" s="7">
        <v>5.7404757990611233E-2</v>
      </c>
      <c r="N54" s="7">
        <v>4.2981281087546772E-3</v>
      </c>
      <c r="O54" s="7">
        <v>1.5460411891833046E-3</v>
      </c>
      <c r="P54" s="7">
        <v>2.3702790868442004E-2</v>
      </c>
      <c r="Q54" s="7">
        <v>1.8622526565448484E-2</v>
      </c>
      <c r="R54" s="7">
        <v>-1.0667880272340051E-2</v>
      </c>
      <c r="S54" s="7">
        <v>0.869421911330722</v>
      </c>
      <c r="T54" s="7">
        <v>4.2831575144605055E-5</v>
      </c>
      <c r="U54" s="7">
        <v>1.1408430820135004E-2</v>
      </c>
      <c r="V54" s="7">
        <v>1.18091834642185E-4</v>
      </c>
      <c r="W54" s="7">
        <v>1.5883609520277024E-5</v>
      </c>
      <c r="X54" s="7">
        <v>2.2329962581910744E-5</v>
      </c>
      <c r="Y54" s="7">
        <v>6914488.6077356227</v>
      </c>
      <c r="Z54" s="7"/>
      <c r="AA54" s="7">
        <v>5.3725968553153432E-2</v>
      </c>
      <c r="AB54" s="7">
        <v>1390.177010256311</v>
      </c>
      <c r="AC54" s="7">
        <v>13.215296527784909</v>
      </c>
      <c r="AD54" s="7">
        <v>3.0063491640447482</v>
      </c>
      <c r="AE54" s="7">
        <v>3.4223749322779313</v>
      </c>
      <c r="AF54" s="7">
        <v>0.8128975574996008</v>
      </c>
      <c r="AG54" s="7">
        <v>31.670410147595135</v>
      </c>
      <c r="AH54" s="7">
        <v>5.8938022271137966E-2</v>
      </c>
      <c r="AI54" s="7">
        <v>0.18834810280678871</v>
      </c>
      <c r="AJ54" s="7">
        <v>3246.9069662991483</v>
      </c>
      <c r="AK54" s="7">
        <v>0.26555446041546099</v>
      </c>
      <c r="AL54" s="7">
        <v>2.5664368040580976E-2</v>
      </c>
      <c r="AM54" s="7">
        <v>1.5513140292759988E-3</v>
      </c>
      <c r="AN54" s="7">
        <v>1.1933721206431012E-2</v>
      </c>
      <c r="AO54" s="7">
        <v>6.7259485089553622E-2</v>
      </c>
      <c r="AP54" s="7">
        <v>3.3943142091185971E-2</v>
      </c>
      <c r="AQ54" s="7">
        <v>0.22477920364903525</v>
      </c>
      <c r="AR54" s="7">
        <v>6.6127966897375722E-4</v>
      </c>
      <c r="AS54" s="7">
        <v>6.0739705650038152E-3</v>
      </c>
      <c r="AT54" s="7">
        <v>4.2690756041801145E-4</v>
      </c>
      <c r="AU54" s="7">
        <v>1.2682671787210572E-4</v>
      </c>
      <c r="AV54" s="7">
        <v>1.5463416052593693E-4</v>
      </c>
      <c r="AW54" s="7">
        <v>2347207.4942740616</v>
      </c>
      <c r="AX54" s="7">
        <v>6.6132095735163994E-3</v>
      </c>
      <c r="AY54" s="7">
        <v>171.11896091764044</v>
      </c>
      <c r="AZ54" s="7">
        <v>1.6266905533390432</v>
      </c>
      <c r="BA54" s="7">
        <v>0.37005600100673858</v>
      </c>
      <c r="BB54" s="7">
        <v>0.42126523310438341</v>
      </c>
      <c r="BC54" s="7">
        <v>0.10006077236608371</v>
      </c>
      <c r="BD54" s="7">
        <v>3.8983580049944742</v>
      </c>
      <c r="BE54" s="7">
        <v>7.2547690367274903E-3</v>
      </c>
      <c r="BF54" s="7">
        <v>2.3184048797616263E-2</v>
      </c>
      <c r="BG54" s="7">
        <v>402.72924380076688</v>
      </c>
      <c r="BH54" s="7">
        <v>3.2687494468751285E-2</v>
      </c>
      <c r="BI54" s="7">
        <v>3.1590653271574482E-3</v>
      </c>
      <c r="BJ54" s="7">
        <v>1.9095355684073891E-4</v>
      </c>
      <c r="BK54" s="7">
        <v>1.4689395362312747E-3</v>
      </c>
      <c r="BL54" s="7">
        <v>8.2790703021753537E-3</v>
      </c>
      <c r="BM54" s="7">
        <v>4.1781119685274266E-3</v>
      </c>
      <c r="BN54" s="7">
        <v>2.7668407318306817E-2</v>
      </c>
      <c r="BO54" s="7">
        <v>8.1397900408299373E-5</v>
      </c>
      <c r="BP54" s="7">
        <v>7.476540930108996E-4</v>
      </c>
      <c r="BQ54" s="7">
        <v>5.2548688122202596E-5</v>
      </c>
      <c r="BR54" s="7">
        <v>1.7936006448599812E-5</v>
      </c>
      <c r="BS54" s="7">
        <v>1.9180007059259643E-5</v>
      </c>
      <c r="BT54" s="7">
        <v>288921.27010805783</v>
      </c>
      <c r="BU54" s="7">
        <v>6.9179300572294572E-2</v>
      </c>
      <c r="BV54" s="7">
        <v>152.33984401841522</v>
      </c>
      <c r="BW54" s="7">
        <v>5.4953220023569429</v>
      </c>
      <c r="BX54" s="7">
        <v>9.7665902082552822</v>
      </c>
      <c r="BY54" s="7">
        <v>9.4133979865336581</v>
      </c>
      <c r="BZ54" s="7">
        <v>9.3349040009710282E-2</v>
      </c>
      <c r="CA54" s="7">
        <v>4.2981233771116267</v>
      </c>
      <c r="CB54" s="7">
        <v>6.1558447751076155E-2</v>
      </c>
      <c r="CC54" s="7">
        <v>0.81991702581483117</v>
      </c>
      <c r="CD54" s="7">
        <v>905.32025549019249</v>
      </c>
      <c r="CE54" s="7">
        <v>5.5690285902476357E-2</v>
      </c>
      <c r="CF54" s="7">
        <v>4.7436455078588985E-3</v>
      </c>
      <c r="CG54" s="7">
        <v>1.5722328351279093E-3</v>
      </c>
      <c r="CH54" s="7">
        <v>2.4158429243086317E-2</v>
      </c>
      <c r="CI54" s="7">
        <v>2.0135416157756755E-2</v>
      </c>
      <c r="CJ54" s="7">
        <v>-1.042083821578455E-2</v>
      </c>
      <c r="CK54" s="7">
        <v>0.88707981336653119</v>
      </c>
      <c r="CL54" s="7">
        <v>4.152001337700121E-5</v>
      </c>
      <c r="CM54" s="7">
        <v>1.1600467198580379E-2</v>
      </c>
      <c r="CN54" s="7">
        <v>1.1621711051670488E-4</v>
      </c>
      <c r="CO54" s="7">
        <v>1.6011917656345002E-5</v>
      </c>
      <c r="CP54" s="7">
        <v>2.2746938808133645E-5</v>
      </c>
      <c r="CQ54" s="7">
        <v>5.0371912940793948E-2</v>
      </c>
      <c r="CR54" s="7">
        <v>1390.177010256311</v>
      </c>
      <c r="CS54" s="7">
        <v>12.971105651785544</v>
      </c>
      <c r="CT54" s="7">
        <v>3.7755760263850338</v>
      </c>
      <c r="CU54" s="7">
        <v>3.8259389157773165</v>
      </c>
      <c r="CV54" s="7">
        <v>0.79234973711773149</v>
      </c>
      <c r="CW54" s="7">
        <v>30.912124835098805</v>
      </c>
      <c r="CX54" s="7">
        <v>6.5373960571804821E-2</v>
      </c>
      <c r="CY54" s="7">
        <v>0.11631488911420951</v>
      </c>
      <c r="CZ54" s="7">
        <v>3246.9069662991483</v>
      </c>
      <c r="DA54" s="7">
        <v>0.26481915211213808</v>
      </c>
      <c r="DB54" s="7">
        <v>2.8544915781934029E-2</v>
      </c>
      <c r="DC54" s="7">
        <v>1.5760518398914801E-3</v>
      </c>
      <c r="DD54" s="7">
        <v>1.2123434512504212E-2</v>
      </c>
      <c r="DE54" s="7">
        <v>7.28247352401626E-2</v>
      </c>
      <c r="DF54" s="7">
        <v>3.3216940949383156E-2</v>
      </c>
      <c r="DG54" s="7">
        <v>0.22627547643436913</v>
      </c>
      <c r="DH54" s="7">
        <v>6.3514084136125006E-4</v>
      </c>
      <c r="DI54" s="7">
        <v>6.0618745446338607E-3</v>
      </c>
      <c r="DJ54" s="7">
        <v>4.1843799969896306E-4</v>
      </c>
      <c r="DK54" s="7">
        <v>1.2836697838903484E-4</v>
      </c>
      <c r="DL54" s="7">
        <v>1.5751527086462947E-4</v>
      </c>
      <c r="DM54" s="7">
        <v>6.2003538673634714E-3</v>
      </c>
      <c r="DN54" s="7">
        <v>171.11896091764044</v>
      </c>
      <c r="DO54" s="7">
        <v>1.5966327343287321</v>
      </c>
      <c r="DP54" s="7">
        <v>0.46474128239355827</v>
      </c>
      <c r="DQ54" s="7">
        <v>0.4709405255388816</v>
      </c>
      <c r="DR54" s="7">
        <v>9.7531510518903908E-2</v>
      </c>
      <c r="DS54" s="7">
        <v>3.8050195352915717</v>
      </c>
      <c r="DT54" s="7">
        <v>8.0469782780075664E-3</v>
      </c>
      <c r="DU54" s="7">
        <v>1.4317373124163806E-2</v>
      </c>
      <c r="DV54" s="7">
        <v>402.72924380076688</v>
      </c>
      <c r="DW54" s="7">
        <v>3.2596984273365784E-2</v>
      </c>
      <c r="DX54" s="7">
        <v>3.513636243477745E-3</v>
      </c>
      <c r="DY54" s="7">
        <v>1.9399857083296287E-4</v>
      </c>
      <c r="DZ54" s="7">
        <v>1.4922916299344431E-3</v>
      </c>
      <c r="EA54" s="7">
        <v>8.9641052408867689E-3</v>
      </c>
      <c r="EB54" s="7">
        <v>4.0887227872320247E-3</v>
      </c>
      <c r="EC54" s="7">
        <v>2.7852585766365363E-2</v>
      </c>
      <c r="ED54" s="7">
        <v>7.8180433145024107E-5</v>
      </c>
      <c r="EE54" s="7">
        <v>7.461651758286455E-4</v>
      </c>
      <c r="EF54" s="7">
        <v>5.1506157265354938E-5</v>
      </c>
      <c r="EG54" s="7">
        <v>1.8153832179862706E-5</v>
      </c>
      <c r="EH54" s="7">
        <v>1.9537364815441598E-5</v>
      </c>
    </row>
    <row r="55" spans="1:138" x14ac:dyDescent="0.35">
      <c r="A55" s="7" t="s">
        <v>26</v>
      </c>
      <c r="B55" s="7">
        <v>2</v>
      </c>
      <c r="C55" s="7">
        <v>6.7665500144917567E-2</v>
      </c>
      <c r="D55" s="7">
        <v>82.65701229986918</v>
      </c>
      <c r="E55" s="7">
        <v>6.2156381028482279</v>
      </c>
      <c r="F55" s="7">
        <v>16.50390574897083</v>
      </c>
      <c r="G55" s="7">
        <v>15.54562158349486</v>
      </c>
      <c r="H55" s="7">
        <v>9.1746192505966329E-2</v>
      </c>
      <c r="I55" s="7">
        <v>1.7421426020062734</v>
      </c>
      <c r="J55" s="7">
        <v>0.14445242168858427</v>
      </c>
      <c r="K55" s="7">
        <v>1.3209391214640371</v>
      </c>
      <c r="L55" s="7">
        <v>2323.3591952265429</v>
      </c>
      <c r="M55" s="7">
        <v>5.4543481663961932E-2</v>
      </c>
      <c r="N55" s="7">
        <v>1.8418825963734307E-2</v>
      </c>
      <c r="O55" s="7">
        <v>2.9111275546270729E-3</v>
      </c>
      <c r="P55" s="7">
        <v>2.8474023709611874E-2</v>
      </c>
      <c r="Q55" s="7">
        <v>5.1159470927312642E-2</v>
      </c>
      <c r="R55" s="7">
        <v>-7.4911898511391501E-3</v>
      </c>
      <c r="S55" s="7">
        <v>1.0003148734389731</v>
      </c>
      <c r="T55" s="7">
        <v>1.1779247791615319E-4</v>
      </c>
      <c r="U55" s="7">
        <v>1.6227441466212566E-3</v>
      </c>
      <c r="V55" s="7">
        <v>3.8195008024011727E-4</v>
      </c>
      <c r="W55" s="7">
        <v>2.5881057078632493E-6</v>
      </c>
      <c r="X55" s="7">
        <v>1.2370271017918628E-5</v>
      </c>
      <c r="Y55" s="7">
        <v>7010157.0750061432</v>
      </c>
      <c r="Z55" s="7"/>
      <c r="AA55" s="7">
        <v>4.7186497809287638E-2</v>
      </c>
      <c r="AB55" s="7">
        <v>1521.1766736783386</v>
      </c>
      <c r="AC55" s="7">
        <v>1.4527013775870352</v>
      </c>
      <c r="AD55" s="7">
        <v>3.4505243522149107</v>
      </c>
      <c r="AE55" s="7">
        <v>4.3948858323655511</v>
      </c>
      <c r="AF55" s="7">
        <v>0.73487535265630433</v>
      </c>
      <c r="AG55" s="7">
        <v>3.8559451145291437</v>
      </c>
      <c r="AH55" s="7">
        <v>8.4592129923786605E-2</v>
      </c>
      <c r="AI55" s="7">
        <v>0.22283894818432115</v>
      </c>
      <c r="AJ55" s="7">
        <v>8519.2349249363251</v>
      </c>
      <c r="AK55" s="7">
        <v>5.1613007358401131E-2</v>
      </c>
      <c r="AL55" s="7">
        <v>0.16824222265175101</v>
      </c>
      <c r="AM55" s="7">
        <v>2.5169715872829946E-3</v>
      </c>
      <c r="AN55" s="7">
        <v>1.43166791326707E-2</v>
      </c>
      <c r="AO55" s="7">
        <v>5.3916504817233153E-2</v>
      </c>
      <c r="AP55" s="7">
        <v>2.7493566105100394E-2</v>
      </c>
      <c r="AQ55" s="7">
        <v>0.23207159412477368</v>
      </c>
      <c r="AR55" s="7">
        <v>8.8425524787014316E-4</v>
      </c>
      <c r="AS55" s="7">
        <v>9.4636337338511165E-4</v>
      </c>
      <c r="AT55" s="7">
        <v>6.2769969706311026E-4</v>
      </c>
      <c r="AU55" s="7">
        <v>1.8156758114493962E-5</v>
      </c>
      <c r="AV55" s="7">
        <v>4.8296599514672199E-5</v>
      </c>
      <c r="AW55" s="7">
        <v>1863561.6259460272</v>
      </c>
      <c r="AX55" s="7">
        <v>5.808256369438233E-3</v>
      </c>
      <c r="AY55" s="7">
        <v>187.24390480604859</v>
      </c>
      <c r="AZ55" s="7">
        <v>0.17881517851491877</v>
      </c>
      <c r="BA55" s="7">
        <v>0.42473018717462957</v>
      </c>
      <c r="BB55" s="7">
        <v>0.54097304978982141</v>
      </c>
      <c r="BC55" s="7">
        <v>9.0456902842427439E-2</v>
      </c>
      <c r="BD55" s="7">
        <v>0.47463403328186621</v>
      </c>
      <c r="BE55" s="7">
        <v>1.0412571397436321E-2</v>
      </c>
      <c r="BF55" s="7">
        <v>2.742957838027436E-2</v>
      </c>
      <c r="BG55" s="7">
        <v>1048.6453289136159</v>
      </c>
      <c r="BH55" s="7">
        <v>6.3531220296728667E-3</v>
      </c>
      <c r="BI55" s="7">
        <v>2.0709186031880898E-2</v>
      </c>
      <c r="BJ55" s="7">
        <v>3.0981778543128147E-4</v>
      </c>
      <c r="BK55" s="7">
        <v>1.7622613803131364E-3</v>
      </c>
      <c r="BL55" s="7">
        <v>6.6366629663476041E-3</v>
      </c>
      <c r="BM55" s="7">
        <v>3.3842240442156532E-3</v>
      </c>
      <c r="BN55" s="7">
        <v>2.8566038534768946E-2</v>
      </c>
      <c r="BO55" s="7">
        <v>1.0884429686663535E-4</v>
      </c>
      <c r="BP55" s="7">
        <v>1.1738192984277032E-4</v>
      </c>
      <c r="BQ55" s="7">
        <v>7.7264491598773717E-5</v>
      </c>
      <c r="BR55" s="7">
        <v>2.5424546778239852E-6</v>
      </c>
      <c r="BS55" s="7">
        <v>5.9449004434927187E-6</v>
      </c>
      <c r="BT55" s="7">
        <v>229388.57906956604</v>
      </c>
      <c r="BU55" s="7">
        <v>6.2983227805659625E-2</v>
      </c>
      <c r="BV55" s="7">
        <v>82.65701229986918</v>
      </c>
      <c r="BW55" s="7">
        <v>6.1151624940586844</v>
      </c>
      <c r="BX55" s="7">
        <v>19.82927697449475</v>
      </c>
      <c r="BY55" s="7">
        <v>18.449710007639808</v>
      </c>
      <c r="BZ55" s="7">
        <v>8.9616108375784265E-2</v>
      </c>
      <c r="CA55" s="7">
        <v>1.7032178057610219</v>
      </c>
      <c r="CB55" s="7">
        <v>0.14165242970900979</v>
      </c>
      <c r="CC55" s="7">
        <v>0.83025459021731396</v>
      </c>
      <c r="CD55" s="7">
        <v>2323.3591952265429</v>
      </c>
      <c r="CE55" s="7">
        <v>5.1994044883257796E-2</v>
      </c>
      <c r="CF55" s="7">
        <v>2.0633689287545585E-2</v>
      </c>
      <c r="CG55" s="7">
        <v>2.9612939805092465E-3</v>
      </c>
      <c r="CH55" s="7">
        <v>2.902409406986475E-2</v>
      </c>
      <c r="CI55" s="7">
        <v>5.5296767551293896E-2</v>
      </c>
      <c r="CJ55" s="7">
        <v>-7.3278385030863076E-3</v>
      </c>
      <c r="CK55" s="7">
        <v>1.0205610979525161</v>
      </c>
      <c r="CL55" s="7">
        <v>1.1240491341951191E-4</v>
      </c>
      <c r="CM55" s="7">
        <v>1.6504150269238242E-3</v>
      </c>
      <c r="CN55" s="7">
        <v>3.7669601522530966E-4</v>
      </c>
      <c r="CO55" s="7">
        <v>2.6054899633489852E-6</v>
      </c>
      <c r="CP55" s="7">
        <v>1.2735348723564522E-5</v>
      </c>
      <c r="CQ55" s="7">
        <v>4.3874632556381972E-2</v>
      </c>
      <c r="CR55" s="7">
        <v>1521.1766736783386</v>
      </c>
      <c r="CS55" s="7">
        <v>1.4173410951361964</v>
      </c>
      <c r="CT55" s="7">
        <v>4.1160043096112817</v>
      </c>
      <c r="CU55" s="7">
        <v>5.1260151866909034</v>
      </c>
      <c r="CV55" s="7">
        <v>0.71649362938922223</v>
      </c>
      <c r="CW55" s="7">
        <v>3.7657401939793251</v>
      </c>
      <c r="CX55" s="7">
        <v>8.5852279139823739E-2</v>
      </c>
      <c r="CY55" s="7">
        <v>0.13801169845727307</v>
      </c>
      <c r="CZ55" s="7">
        <v>8519.2349249363251</v>
      </c>
      <c r="DA55" s="7">
        <v>5.2181448562063304E-2</v>
      </c>
      <c r="DB55" s="7">
        <v>0.18946042725352205</v>
      </c>
      <c r="DC55" s="7">
        <v>2.5638284809733321E-3</v>
      </c>
      <c r="DD55" s="7">
        <v>1.458950872483861E-2</v>
      </c>
      <c r="DE55" s="7">
        <v>5.8457130377333175E-2</v>
      </c>
      <c r="DF55" s="7">
        <v>2.6835041829460136E-2</v>
      </c>
      <c r="DG55" s="7">
        <v>0.2305784813709362</v>
      </c>
      <c r="DH55" s="7">
        <v>8.4375523839246068E-4</v>
      </c>
      <c r="DI55" s="7">
        <v>9.5534475760194603E-4</v>
      </c>
      <c r="DJ55" s="7">
        <v>6.2007602890014639E-4</v>
      </c>
      <c r="DK55" s="7">
        <v>1.8276324213670124E-5</v>
      </c>
      <c r="DL55" s="7">
        <v>4.9792293626674882E-5</v>
      </c>
      <c r="DM55" s="7">
        <v>5.400593937535429E-3</v>
      </c>
      <c r="DN55" s="7">
        <v>187.24390480604859</v>
      </c>
      <c r="DO55" s="7">
        <v>0.1744626286265947</v>
      </c>
      <c r="DP55" s="7">
        <v>0.50664510734741175</v>
      </c>
      <c r="DQ55" s="7">
        <v>0.63096885211248588</v>
      </c>
      <c r="DR55" s="7">
        <v>8.8194269118712809E-2</v>
      </c>
      <c r="DS55" s="7">
        <v>0.46353057511771678</v>
      </c>
      <c r="DT55" s="7">
        <v>1.0567685043294769E-2</v>
      </c>
      <c r="DU55" s="7">
        <v>1.6988065735695817E-2</v>
      </c>
      <c r="DV55" s="7">
        <v>1048.6453289136159</v>
      </c>
      <c r="DW55" s="7">
        <v>6.4230923049657298E-3</v>
      </c>
      <c r="DX55" s="7">
        <v>2.3320966472217434E-2</v>
      </c>
      <c r="DY55" s="7">
        <v>3.1558547033828525E-4</v>
      </c>
      <c r="DZ55" s="7">
        <v>1.795844381596368E-3</v>
      </c>
      <c r="EA55" s="7">
        <v>7.1955753365191832E-3</v>
      </c>
      <c r="EB55" s="7">
        <v>3.3031653092810086E-3</v>
      </c>
      <c r="EC55" s="7">
        <v>2.8382249059698831E-2</v>
      </c>
      <c r="ED55" s="7">
        <v>1.038590903153503E-4</v>
      </c>
      <c r="EE55" s="7">
        <v>1.1849593345034908E-4</v>
      </c>
      <c r="EF55" s="7">
        <v>7.632608291786283E-5</v>
      </c>
      <c r="EG55" s="7">
        <v>2.5591972805641149E-6</v>
      </c>
      <c r="EH55" s="7">
        <v>6.1290076617881377E-6</v>
      </c>
    </row>
    <row r="56" spans="1:138" x14ac:dyDescent="0.35">
      <c r="A56" s="23" t="s">
        <v>90</v>
      </c>
      <c r="B56" s="23">
        <v>7</v>
      </c>
      <c r="C56" s="23">
        <v>7.4114056906624648E-2</v>
      </c>
      <c r="D56" s="23">
        <v>457.18333333333311</v>
      </c>
      <c r="E56" s="23">
        <v>4.9807158531336189</v>
      </c>
      <c r="F56" s="23">
        <v>13.9109177343277</v>
      </c>
      <c r="G56" s="23">
        <v>13.32150301319864</v>
      </c>
      <c r="H56" s="23">
        <v>5.1998684608290227E-2</v>
      </c>
      <c r="I56" s="23">
        <v>1.2935431959056136</v>
      </c>
      <c r="J56" s="23">
        <v>1.1700153948733014</v>
      </c>
      <c r="K56" s="23">
        <v>1.465800562459104</v>
      </c>
      <c r="L56" s="23">
        <v>1278.6600478029047</v>
      </c>
      <c r="M56" s="23">
        <v>5.2576176134126067E-2</v>
      </c>
      <c r="N56" s="23">
        <v>2.7986708266670452E-3</v>
      </c>
      <c r="O56" s="23">
        <v>3.4676711014560765E-3</v>
      </c>
      <c r="P56" s="23">
        <v>2.6858899491102844E-2</v>
      </c>
      <c r="Q56" s="23">
        <v>4.3909730731801135E-2</v>
      </c>
      <c r="R56" s="23">
        <v>-4.5695737478431159E-3</v>
      </c>
      <c r="S56" s="23">
        <v>1.1367098416283345</v>
      </c>
      <c r="T56" s="23">
        <v>1.9437285698517068E-4</v>
      </c>
      <c r="U56" s="23">
        <v>1.7789734734143386E-3</v>
      </c>
      <c r="V56" s="23">
        <v>3.2034197388924818E-5</v>
      </c>
      <c r="W56" s="23">
        <v>3.998664825029383E-7</v>
      </c>
      <c r="X56" s="23">
        <v>2.7818079746341796E-6</v>
      </c>
      <c r="Y56" s="23">
        <v>7270135.8468671786</v>
      </c>
      <c r="Z56" s="23"/>
      <c r="AA56" s="23">
        <v>5.1470299372418808E-2</v>
      </c>
      <c r="AB56" s="23">
        <v>2972.2156061944615</v>
      </c>
      <c r="AC56" s="23">
        <v>0.71629674770137508</v>
      </c>
      <c r="AD56" s="23">
        <v>2.5806596650982265</v>
      </c>
      <c r="AE56" s="23">
        <v>1.569357166065573</v>
      </c>
      <c r="AF56" s="23">
        <v>0.24231234956293632</v>
      </c>
      <c r="AG56" s="23">
        <v>2.0535957094055983</v>
      </c>
      <c r="AH56" s="23">
        <v>0.44741272047744546</v>
      </c>
      <c r="AI56" s="23">
        <v>0.14567946431319753</v>
      </c>
      <c r="AJ56" s="23">
        <v>1155.4926870724585</v>
      </c>
      <c r="AK56" s="23">
        <v>2.3878890456723634E-2</v>
      </c>
      <c r="AL56" s="23">
        <v>1.1481405857751427E-2</v>
      </c>
      <c r="AM56" s="23">
        <v>2.3231075478201018E-3</v>
      </c>
      <c r="AN56" s="23">
        <v>2.2111298854708184E-2</v>
      </c>
      <c r="AO56" s="23">
        <v>0.1529949595089525</v>
      </c>
      <c r="AP56" s="23">
        <v>1.903122222751906E-2</v>
      </c>
      <c r="AQ56" s="23">
        <v>0.14724719103512329</v>
      </c>
      <c r="AR56" s="23">
        <v>1.0072984023389961E-3</v>
      </c>
      <c r="AS56" s="23">
        <v>1.2230157516351441E-3</v>
      </c>
      <c r="AT56" s="23">
        <v>1.6055425984710169E-4</v>
      </c>
      <c r="AU56" s="23">
        <v>1.0747707469196291E-5</v>
      </c>
      <c r="AV56" s="23">
        <v>2.4251239683531891E-5</v>
      </c>
      <c r="AW56" s="23">
        <v>1192503.9221391082</v>
      </c>
      <c r="AX56" s="23">
        <v>7.9420396167159783E-3</v>
      </c>
      <c r="AY56" s="23">
        <v>458.62282484541515</v>
      </c>
      <c r="AZ56" s="23">
        <v>0.11052698773727353</v>
      </c>
      <c r="BA56" s="23">
        <v>0.39820443143670653</v>
      </c>
      <c r="BB56" s="23">
        <v>0.2421570680109329</v>
      </c>
      <c r="BC56" s="23">
        <v>3.7389607274746509E-2</v>
      </c>
      <c r="BD56" s="23">
        <v>0.31687669742906244</v>
      </c>
      <c r="BE56" s="23">
        <v>6.9037281585322866E-2</v>
      </c>
      <c r="BF56" s="23">
        <v>2.2478829364209398E-2</v>
      </c>
      <c r="BG56" s="23">
        <v>178.29639247197952</v>
      </c>
      <c r="BH56" s="23">
        <v>3.6845927908502837E-3</v>
      </c>
      <c r="BI56" s="23">
        <v>1.7930943445749184E-3</v>
      </c>
      <c r="BJ56" s="23">
        <v>3.5846327695086231E-4</v>
      </c>
      <c r="BK56" s="23">
        <v>3.4118474852944387E-3</v>
      </c>
      <c r="BL56" s="23">
        <v>2.3893798376508076E-2</v>
      </c>
      <c r="BM56" s="23">
        <v>2.9365813435792156E-3</v>
      </c>
      <c r="BN56" s="23">
        <v>2.2720734849227632E-2</v>
      </c>
      <c r="BO56" s="23">
        <v>1.5542951789237016E-4</v>
      </c>
      <c r="BP56" s="23">
        <v>1.8871542753370852E-4</v>
      </c>
      <c r="BQ56" s="23">
        <v>2.4774060145091971E-5</v>
      </c>
      <c r="BR56" s="23">
        <v>1.6785099071426545E-6</v>
      </c>
      <c r="BS56" s="23">
        <v>5.5636159492683584E-6</v>
      </c>
      <c r="BT56" s="23">
        <v>184007.35002899801</v>
      </c>
      <c r="BU56" s="23">
        <v>6.8525029133883697E-2</v>
      </c>
      <c r="BV56" s="23">
        <v>457.18333333333311</v>
      </c>
      <c r="BW56" s="23">
        <v>4.9050992739737111</v>
      </c>
      <c r="BX56" s="23">
        <v>16.649563188515792</v>
      </c>
      <c r="BY56" s="23">
        <v>15.922688248664356</v>
      </c>
      <c r="BZ56" s="23">
        <v>5.114571278984871E-2</v>
      </c>
      <c r="CA56" s="23">
        <v>1.2656820524530725</v>
      </c>
      <c r="CB56" s="23">
        <v>1.0762745764826269</v>
      </c>
      <c r="CC56" s="23">
        <v>0.92011709879877723</v>
      </c>
      <c r="CD56" s="23">
        <v>1278.6600478029047</v>
      </c>
      <c r="CE56" s="23">
        <v>4.9913048838478712E-2</v>
      </c>
      <c r="CF56" s="23">
        <v>3.0119082428654983E-3</v>
      </c>
      <c r="CG56" s="23">
        <v>3.5400547037938248E-3</v>
      </c>
      <c r="CH56" s="23">
        <v>2.7416418844939838E-2</v>
      </c>
      <c r="CI56" s="23">
        <v>4.7476544043480937E-2</v>
      </c>
      <c r="CJ56" s="23">
        <v>-4.499713761790365E-3</v>
      </c>
      <c r="CK56" s="23">
        <v>1.1637261994939037</v>
      </c>
      <c r="CL56" s="23">
        <v>1.8893409041211961E-4</v>
      </c>
      <c r="CM56" s="23">
        <v>1.8158910913281649E-3</v>
      </c>
      <c r="CN56" s="23">
        <v>3.171150043603914E-5</v>
      </c>
      <c r="CO56" s="23">
        <v>3.9675345618323111E-7</v>
      </c>
      <c r="CP56" s="23">
        <v>2.868258346127307E-6</v>
      </c>
      <c r="CQ56" s="23">
        <v>4.7585412492430652E-2</v>
      </c>
      <c r="CR56" s="23">
        <v>2972.2156061944615</v>
      </c>
      <c r="CS56" s="23">
        <v>0.70446438159534031</v>
      </c>
      <c r="CT56" s="23">
        <v>3.0599652028212363</v>
      </c>
      <c r="CU56" s="23">
        <v>1.8276846415556589</v>
      </c>
      <c r="CV56" s="23">
        <v>0.23828439620180311</v>
      </c>
      <c r="CW56" s="23">
        <v>2.0101012040414377</v>
      </c>
      <c r="CX56" s="23">
        <v>0.42659523569067187</v>
      </c>
      <c r="CY56" s="23">
        <v>9.0347428488188192E-2</v>
      </c>
      <c r="CZ56" s="23">
        <v>1155.4926870724585</v>
      </c>
      <c r="DA56" s="23">
        <v>2.2679960646246364E-2</v>
      </c>
      <c r="DB56" s="23">
        <v>1.2326360575471781E-2</v>
      </c>
      <c r="DC56" s="23">
        <v>2.3771890972331582E-3</v>
      </c>
      <c r="DD56" s="23">
        <v>2.2547448680346107E-2</v>
      </c>
      <c r="DE56" s="23">
        <v>0.16558316656979366</v>
      </c>
      <c r="DF56" s="23">
        <v>1.8711759566840222E-2</v>
      </c>
      <c r="DG56" s="23">
        <v>0.14527726481879755</v>
      </c>
      <c r="DH56" s="23">
        <v>9.7719938351316176E-4</v>
      </c>
      <c r="DI56" s="23">
        <v>1.2445992511109373E-3</v>
      </c>
      <c r="DJ56" s="23">
        <v>1.5901279688387468E-4</v>
      </c>
      <c r="DK56" s="23">
        <v>1.0741381021605528E-5</v>
      </c>
      <c r="DL56" s="23">
        <v>2.5004896549472083E-5</v>
      </c>
      <c r="DM56" s="23">
        <v>7.3425885569100274E-3</v>
      </c>
      <c r="DN56" s="23">
        <v>458.62282484541515</v>
      </c>
      <c r="DO56" s="23">
        <v>0.10870121400913445</v>
      </c>
      <c r="DP56" s="23">
        <v>0.47216288156274877</v>
      </c>
      <c r="DQ56" s="23">
        <v>0.28201786286630331</v>
      </c>
      <c r="DR56" s="23">
        <v>3.6768080577632589E-2</v>
      </c>
      <c r="DS56" s="23">
        <v>0.31016534954642827</v>
      </c>
      <c r="DT56" s="23">
        <v>6.5825073944938819E-2</v>
      </c>
      <c r="DU56" s="23">
        <v>1.3940910876187975E-2</v>
      </c>
      <c r="DV56" s="23">
        <v>178.29639247197952</v>
      </c>
      <c r="DW56" s="23">
        <v>3.4995939047242249E-3</v>
      </c>
      <c r="DX56" s="23">
        <v>1.9250541014668313E-3</v>
      </c>
      <c r="DY56" s="23">
        <v>3.6680824119643732E-4</v>
      </c>
      <c r="DZ56" s="23">
        <v>3.4791468644757525E-3</v>
      </c>
      <c r="EA56" s="23">
        <v>2.5859746028632353E-2</v>
      </c>
      <c r="EB56" s="23">
        <v>2.8872871848486682E-3</v>
      </c>
      <c r="EC56" s="23">
        <v>2.241676863487042E-2</v>
      </c>
      <c r="ED56" s="23">
        <v>1.5078513845697187E-4</v>
      </c>
      <c r="EE56" s="23">
        <v>1.9204583380672845E-4</v>
      </c>
      <c r="EF56" s="23">
        <v>2.4536207246023552E-5</v>
      </c>
      <c r="EG56" s="23">
        <v>1.6775218820230141E-6</v>
      </c>
      <c r="EH56" s="23">
        <v>5.7365166922546148E-6</v>
      </c>
    </row>
    <row r="57" spans="1:138" x14ac:dyDescent="0.35">
      <c r="A57" s="23" t="s">
        <v>91</v>
      </c>
      <c r="B57" s="23">
        <v>8</v>
      </c>
      <c r="C57" s="23">
        <v>8.4129417837345968E-2</v>
      </c>
      <c r="D57" s="23">
        <v>251.07866199532566</v>
      </c>
      <c r="E57" s="23">
        <v>8.0603043741644882</v>
      </c>
      <c r="F57" s="23">
        <v>16.253924444274617</v>
      </c>
      <c r="G57" s="23">
        <v>16.821998901192671</v>
      </c>
      <c r="H57" s="23">
        <v>2.1517117510966369E-2</v>
      </c>
      <c r="I57" s="23">
        <v>1.3624212914575142</v>
      </c>
      <c r="J57" s="23">
        <v>0.54654290095419578</v>
      </c>
      <c r="K57" s="23">
        <v>1.4504456535770185</v>
      </c>
      <c r="L57" s="23">
        <v>1127.4717873450752</v>
      </c>
      <c r="M57" s="23">
        <v>7.3030798540748981E-2</v>
      </c>
      <c r="N57" s="23">
        <v>3.7314572800301159E-3</v>
      </c>
      <c r="O57" s="23">
        <v>3.8342549033481021E-3</v>
      </c>
      <c r="P57" s="23">
        <v>1.7843943834657157E-2</v>
      </c>
      <c r="Q57" s="23">
        <v>5.2578135545959963E-2</v>
      </c>
      <c r="R57" s="23">
        <v>-4.4240332692929056E-3</v>
      </c>
      <c r="S57" s="23">
        <v>0.96189035142403179</v>
      </c>
      <c r="T57" s="23">
        <v>7.4020314566996135E-5</v>
      </c>
      <c r="U57" s="23">
        <v>1.2908452355761329E-3</v>
      </c>
      <c r="V57" s="23">
        <v>6.3976980134610204E-5</v>
      </c>
      <c r="W57" s="23">
        <v>5.5050688712621316E-7</v>
      </c>
      <c r="X57" s="23">
        <v>0</v>
      </c>
      <c r="Y57" s="23">
        <v>7329762.6313864803</v>
      </c>
      <c r="Z57" s="23"/>
      <c r="AA57" s="23">
        <v>6.0693774417345733E-2</v>
      </c>
      <c r="AB57" s="23">
        <v>2918.4154030477271</v>
      </c>
      <c r="AC57" s="23">
        <v>2.0036508572615466</v>
      </c>
      <c r="AD57" s="23">
        <v>1.9357046864130174</v>
      </c>
      <c r="AE57" s="23">
        <v>13.09717802281776</v>
      </c>
      <c r="AF57" s="23">
        <v>0.13124318670188334</v>
      </c>
      <c r="AG57" s="23">
        <v>1.9027792827155414</v>
      </c>
      <c r="AH57" s="23">
        <v>0.26045060068937315</v>
      </c>
      <c r="AI57" s="23">
        <v>0.13622096252641178</v>
      </c>
      <c r="AJ57" s="23">
        <v>1498.6416440428563</v>
      </c>
      <c r="AK57" s="23">
        <v>6.2492982970460395E-2</v>
      </c>
      <c r="AL57" s="23">
        <v>1.4901135537187412E-2</v>
      </c>
      <c r="AM57" s="23">
        <v>2.7516181462312467E-3</v>
      </c>
      <c r="AN57" s="23">
        <v>8.3469507948942673E-3</v>
      </c>
      <c r="AO57" s="23">
        <v>0.2261156959242149</v>
      </c>
      <c r="AP57" s="23">
        <v>1.8032267788602698E-2</v>
      </c>
      <c r="AQ57" s="23">
        <v>8.1777661456317235E-2</v>
      </c>
      <c r="AR57" s="23">
        <v>4.6664722830357276E-4</v>
      </c>
      <c r="AS57" s="23">
        <v>3.2692225685752268E-3</v>
      </c>
      <c r="AT57" s="23">
        <v>2.6588367855794016E-4</v>
      </c>
      <c r="AU57" s="23">
        <v>1.1949219893346436E-5</v>
      </c>
      <c r="AV57" s="23">
        <v>0</v>
      </c>
      <c r="AW57" s="23">
        <v>1036386.9826721139</v>
      </c>
      <c r="AX57" s="23">
        <v>1.0115629069557623E-2</v>
      </c>
      <c r="AY57" s="23">
        <v>486.4025671746212</v>
      </c>
      <c r="AZ57" s="23">
        <v>0.33394180954359109</v>
      </c>
      <c r="BA57" s="23">
        <v>0.32261744773550288</v>
      </c>
      <c r="BB57" s="23">
        <v>2.1828630038029599</v>
      </c>
      <c r="BC57" s="23">
        <v>2.187386445031389E-2</v>
      </c>
      <c r="BD57" s="23">
        <v>0.31712988045259022</v>
      </c>
      <c r="BE57" s="23">
        <v>4.340843344822886E-2</v>
      </c>
      <c r="BF57" s="23">
        <v>2.2703493754401963E-2</v>
      </c>
      <c r="BG57" s="23">
        <v>249.77360734047605</v>
      </c>
      <c r="BH57" s="23">
        <v>1.0415497161743399E-2</v>
      </c>
      <c r="BI57" s="23">
        <v>2.4835225895312352E-3</v>
      </c>
      <c r="BJ57" s="23">
        <v>4.5860302437187445E-4</v>
      </c>
      <c r="BK57" s="23">
        <v>1.3911584658157113E-3</v>
      </c>
      <c r="BL57" s="23">
        <v>3.7685949320702482E-2</v>
      </c>
      <c r="BM57" s="23">
        <v>3.0053779647671165E-3</v>
      </c>
      <c r="BN57" s="23">
        <v>1.3629610242719539E-2</v>
      </c>
      <c r="BO57" s="23">
        <v>7.7774538050595456E-5</v>
      </c>
      <c r="BP57" s="23">
        <v>5.4487042809587118E-4</v>
      </c>
      <c r="BQ57" s="23">
        <v>4.4942544439222476E-5</v>
      </c>
      <c r="BR57" s="23">
        <v>1.9915366488910726E-6</v>
      </c>
      <c r="BS57" s="23">
        <v>0</v>
      </c>
      <c r="BT57" s="23">
        <v>172731.16377868564</v>
      </c>
      <c r="BU57" s="23">
        <v>7.7756635119997669E-2</v>
      </c>
      <c r="BV57" s="23">
        <v>251.07866199532566</v>
      </c>
      <c r="BW57" s="23">
        <v>7.9388721350152149</v>
      </c>
      <c r="BX57" s="23">
        <v>19.45595606348536</v>
      </c>
      <c r="BY57" s="23">
        <v>20.109336397742759</v>
      </c>
      <c r="BZ57" s="23">
        <v>2.1117490206321907E-2</v>
      </c>
      <c r="CA57" s="23">
        <v>1.3336955970617768</v>
      </c>
      <c r="CB57" s="23">
        <v>0.49598509331515295</v>
      </c>
      <c r="CC57" s="23">
        <v>0.91026227603621912</v>
      </c>
      <c r="CD57" s="23">
        <v>1127.4717873450752</v>
      </c>
      <c r="CE57" s="23">
        <v>6.9309753215346256E-2</v>
      </c>
      <c r="CF57" s="23">
        <v>4.0414780498869464E-3</v>
      </c>
      <c r="CG57" s="23">
        <v>3.9168021113426786E-3</v>
      </c>
      <c r="CH57" s="23">
        <v>1.8221600453773735E-2</v>
      </c>
      <c r="CI57" s="23">
        <v>5.6758837820370694E-2</v>
      </c>
      <c r="CJ57" s="23">
        <v>-4.3550048221676152E-3</v>
      </c>
      <c r="CK57" s="23">
        <v>0.98509542896312874</v>
      </c>
      <c r="CL57" s="23">
        <v>7.1644568308022611E-5</v>
      </c>
      <c r="CM57" s="23">
        <v>1.3179161952973791E-3</v>
      </c>
      <c r="CN57" s="23">
        <v>6.3458331995468078E-5</v>
      </c>
      <c r="CO57" s="23">
        <v>5.4901634483786355E-7</v>
      </c>
      <c r="CP57" s="23">
        <v>0</v>
      </c>
      <c r="CQ57" s="23">
        <v>5.5961659187812672E-2</v>
      </c>
      <c r="CR57" s="23">
        <v>2918.4154030477271</v>
      </c>
      <c r="CS57" s="23">
        <v>1.9605783251664</v>
      </c>
      <c r="CT57" s="23">
        <v>2.2196939506480486</v>
      </c>
      <c r="CU57" s="23">
        <v>15.514763979582263</v>
      </c>
      <c r="CV57" s="23">
        <v>0.12873780633025783</v>
      </c>
      <c r="CW57" s="23">
        <v>1.8627635108545102</v>
      </c>
      <c r="CX57" s="23">
        <v>0.24394106659144654</v>
      </c>
      <c r="CY57" s="23">
        <v>8.4804981442068522E-2</v>
      </c>
      <c r="CZ57" s="23">
        <v>1498.6416440428563</v>
      </c>
      <c r="DA57" s="23">
        <v>5.702427952736077E-2</v>
      </c>
      <c r="DB57" s="23">
        <v>1.6177634682454603E-2</v>
      </c>
      <c r="DC57" s="23">
        <v>2.7854357932746016E-3</v>
      </c>
      <c r="DD57" s="23">
        <v>8.4893804475451549E-3</v>
      </c>
      <c r="DE57" s="23">
        <v>0.24378123797365708</v>
      </c>
      <c r="DF57" s="23">
        <v>1.7759103237537235E-2</v>
      </c>
      <c r="DG57" s="23">
        <v>8.1999653805217204E-2</v>
      </c>
      <c r="DH57" s="23">
        <v>4.5194928545415526E-4</v>
      </c>
      <c r="DI57" s="23">
        <v>3.3322778058892293E-3</v>
      </c>
      <c r="DJ57" s="23">
        <v>2.6355093017100016E-4</v>
      </c>
      <c r="DK57" s="23">
        <v>1.1969216125914608E-5</v>
      </c>
      <c r="DL57" s="23">
        <v>0</v>
      </c>
      <c r="DM57" s="23">
        <v>9.3269431979687793E-3</v>
      </c>
      <c r="DN57" s="23">
        <v>486.4025671746212</v>
      </c>
      <c r="DO57" s="23">
        <v>0.32676305419439999</v>
      </c>
      <c r="DP57" s="23">
        <v>0.36994899177467477</v>
      </c>
      <c r="DQ57" s="23">
        <v>2.5857939965970438</v>
      </c>
      <c r="DR57" s="23">
        <v>2.1456301055042971E-2</v>
      </c>
      <c r="DS57" s="23">
        <v>0.31046058514241837</v>
      </c>
      <c r="DT57" s="23">
        <v>4.0656844431907757E-2</v>
      </c>
      <c r="DU57" s="23">
        <v>1.4134163573678088E-2</v>
      </c>
      <c r="DV57" s="23">
        <v>249.77360734047605</v>
      </c>
      <c r="DW57" s="23">
        <v>9.5040465878934617E-3</v>
      </c>
      <c r="DX57" s="23">
        <v>2.696272447075767E-3</v>
      </c>
      <c r="DY57" s="23">
        <v>4.6423929887910026E-4</v>
      </c>
      <c r="DZ57" s="23">
        <v>1.4148967412575258E-3</v>
      </c>
      <c r="EA57" s="23">
        <v>4.0630206328942847E-2</v>
      </c>
      <c r="EB57" s="23">
        <v>2.9598505395895393E-3</v>
      </c>
      <c r="EC57" s="23">
        <v>1.3666608967536201E-2</v>
      </c>
      <c r="ED57" s="23">
        <v>7.5324880909025872E-5</v>
      </c>
      <c r="EE57" s="23">
        <v>5.5537963431487151E-4</v>
      </c>
      <c r="EF57" s="23">
        <v>4.4548237994335788E-5</v>
      </c>
      <c r="EG57" s="23">
        <v>1.9948693543191012E-6</v>
      </c>
      <c r="EH57" s="23">
        <v>0</v>
      </c>
    </row>
    <row r="58" spans="1:138" x14ac:dyDescent="0.35">
      <c r="A58" s="23" t="s">
        <v>92</v>
      </c>
      <c r="B58" s="23">
        <v>9</v>
      </c>
      <c r="C58" s="23">
        <v>6.383726249328546E-2</v>
      </c>
      <c r="D58" s="23">
        <v>665.55185185185076</v>
      </c>
      <c r="E58" s="23">
        <v>4.0635315839190111</v>
      </c>
      <c r="F58" s="23">
        <v>12.947509299669367</v>
      </c>
      <c r="G58" s="23">
        <v>12.353309898252855</v>
      </c>
      <c r="H58" s="23">
        <v>6.2962709225059865E-2</v>
      </c>
      <c r="I58" s="23">
        <v>2.7035341213849198</v>
      </c>
      <c r="J58" s="23">
        <v>1.7711274928484244</v>
      </c>
      <c r="K58" s="23">
        <v>1.4571071112827112</v>
      </c>
      <c r="L58" s="23">
        <v>1601.5695238095241</v>
      </c>
      <c r="M58" s="23">
        <v>5.1069714393943845E-2</v>
      </c>
      <c r="N58" s="23">
        <v>3.7623848809438696E-3</v>
      </c>
      <c r="O58" s="23">
        <v>3.786238649635394E-3</v>
      </c>
      <c r="P58" s="23">
        <v>0.20908938162782756</v>
      </c>
      <c r="Q58" s="23">
        <v>0.52085411386789449</v>
      </c>
      <c r="R58" s="23">
        <v>-2.4144051887463589E-3</v>
      </c>
      <c r="S58" s="23">
        <v>1.2447531560400802</v>
      </c>
      <c r="T58" s="23">
        <v>1.3238512625993751E-4</v>
      </c>
      <c r="U58" s="23">
        <v>3.2431331151834691E-3</v>
      </c>
      <c r="V58" s="23">
        <v>2.4200237667819683E-4</v>
      </c>
      <c r="W58" s="23">
        <v>-3.8174966572177535E-7</v>
      </c>
      <c r="X58" s="23">
        <v>6.7795296782962891E-6</v>
      </c>
      <c r="Y58" s="23">
        <v>8433353.9612121265</v>
      </c>
      <c r="Z58" s="23"/>
      <c r="AA58" s="23">
        <v>4.3936637242826523E-2</v>
      </c>
      <c r="AB58" s="23">
        <v>3350.6387360972521</v>
      </c>
      <c r="AC58" s="23">
        <v>1.1230253241339754</v>
      </c>
      <c r="AD58" s="23">
        <v>0.9928394894091106</v>
      </c>
      <c r="AE58" s="23">
        <v>1.6383609438662678</v>
      </c>
      <c r="AF58" s="23">
        <v>8.9518180739611597E-2</v>
      </c>
      <c r="AG58" s="23">
        <v>2.2142506442274876</v>
      </c>
      <c r="AH58" s="23">
        <v>0.46547326530613659</v>
      </c>
      <c r="AI58" s="23">
        <v>8.3078125229594971E-2</v>
      </c>
      <c r="AJ58" s="23">
        <v>1242.4657704259994</v>
      </c>
      <c r="AK58" s="23">
        <v>2.6428778466099721E-2</v>
      </c>
      <c r="AL58" s="23">
        <v>9.3735909450241139E-3</v>
      </c>
      <c r="AM58" s="23">
        <v>3.9083617524161077E-3</v>
      </c>
      <c r="AN58" s="23">
        <v>0.44006278367571056</v>
      </c>
      <c r="AO58" s="23">
        <v>1.1051124483073465</v>
      </c>
      <c r="AP58" s="23">
        <v>9.5855988957678027E-3</v>
      </c>
      <c r="AQ58" s="23">
        <v>0.17988902618354502</v>
      </c>
      <c r="AR58" s="23">
        <v>5.831505293471315E-4</v>
      </c>
      <c r="AS58" s="23">
        <v>1.7226659200622124E-3</v>
      </c>
      <c r="AT58" s="23">
        <v>5.4327438372621872E-4</v>
      </c>
      <c r="AU58" s="23">
        <v>3.1693581279242087E-8</v>
      </c>
      <c r="AV58" s="23">
        <v>2.6230308663377919E-5</v>
      </c>
      <c r="AW58" s="23">
        <v>804236.0319520114</v>
      </c>
      <c r="AX58" s="23">
        <v>8.787327448565304E-3</v>
      </c>
      <c r="AY58" s="23">
        <v>670.12774721945038</v>
      </c>
      <c r="AZ58" s="23">
        <v>0.22460506482679507</v>
      </c>
      <c r="BA58" s="23">
        <v>0.19856789788182211</v>
      </c>
      <c r="BB58" s="23">
        <v>0.32767218877325355</v>
      </c>
      <c r="BC58" s="23">
        <v>1.7903636147922321E-2</v>
      </c>
      <c r="BD58" s="23">
        <v>0.44285012884549751</v>
      </c>
      <c r="BE58" s="23">
        <v>9.3094653061227314E-2</v>
      </c>
      <c r="BF58" s="23">
        <v>1.6615625045918993E-2</v>
      </c>
      <c r="BG58" s="23">
        <v>248.49315408519988</v>
      </c>
      <c r="BH58" s="23">
        <v>5.2857556932199446E-3</v>
      </c>
      <c r="BI58" s="23">
        <v>1.8747181890048227E-3</v>
      </c>
      <c r="BJ58" s="23">
        <v>7.8167235048322151E-4</v>
      </c>
      <c r="BK58" s="23">
        <v>8.8012556735142106E-2</v>
      </c>
      <c r="BL58" s="23">
        <v>0.22102248966146928</v>
      </c>
      <c r="BM58" s="23">
        <v>1.9171197791535606E-3</v>
      </c>
      <c r="BN58" s="23">
        <v>3.5977805236709001E-2</v>
      </c>
      <c r="BO58" s="23">
        <v>1.166301058694263E-4</v>
      </c>
      <c r="BP58" s="23">
        <v>3.4453318401244249E-4</v>
      </c>
      <c r="BQ58" s="23">
        <v>1.0865487674524374E-4</v>
      </c>
      <c r="BR58" s="23">
        <v>6.3387162558484178E-9</v>
      </c>
      <c r="BS58" s="23">
        <v>5.2460617326755835E-6</v>
      </c>
      <c r="BT58" s="23">
        <v>160847.20639040228</v>
      </c>
      <c r="BU58" s="23">
        <v>5.9090843731369018E-2</v>
      </c>
      <c r="BV58" s="23">
        <v>665.55185185185076</v>
      </c>
      <c r="BW58" s="23">
        <v>4.0057085377356456</v>
      </c>
      <c r="BX58" s="23">
        <v>15.554995740743422</v>
      </c>
      <c r="BY58" s="23">
        <v>14.823447903517627</v>
      </c>
      <c r="BZ58" s="23">
        <v>6.1867145868203445E-2</v>
      </c>
      <c r="CA58" s="23">
        <v>2.6495620439475949</v>
      </c>
      <c r="CB58" s="23">
        <v>1.6226906835177639</v>
      </c>
      <c r="CC58" s="23">
        <v>0.9138648500773624</v>
      </c>
      <c r="CD58" s="23">
        <v>1601.5695238095241</v>
      </c>
      <c r="CE58" s="23">
        <v>4.9102910909679824E-2</v>
      </c>
      <c r="CF58" s="23">
        <v>4.0683501933218656E-3</v>
      </c>
      <c r="CG58" s="23">
        <v>3.8814230684816615E-3</v>
      </c>
      <c r="CH58" s="23">
        <v>0.21365769011272395</v>
      </c>
      <c r="CI58" s="23">
        <v>0.56355416500402622</v>
      </c>
      <c r="CJ58" s="23">
        <v>-2.3857193140533282E-3</v>
      </c>
      <c r="CK58" s="23">
        <v>1.2771300671451546</v>
      </c>
      <c r="CL58" s="23">
        <v>1.291961755946857E-4</v>
      </c>
      <c r="CM58" s="23">
        <v>3.3144393726030653E-3</v>
      </c>
      <c r="CN58" s="23">
        <v>2.392186654708567E-4</v>
      </c>
      <c r="CO58" s="23">
        <v>-3.8492534469806589E-7</v>
      </c>
      <c r="CP58" s="23">
        <v>7.0418229312251781E-6</v>
      </c>
      <c r="CQ58" s="23">
        <v>4.0676536996783773E-2</v>
      </c>
      <c r="CR58" s="23">
        <v>3350.6387360972521</v>
      </c>
      <c r="CS58" s="23">
        <v>1.1096329921179044</v>
      </c>
      <c r="CT58" s="23">
        <v>1.28543529571603</v>
      </c>
      <c r="CU58" s="23">
        <v>2.0072328687395742</v>
      </c>
      <c r="CV58" s="23">
        <v>8.8096201856447981E-2</v>
      </c>
      <c r="CW58" s="23">
        <v>2.1735557669028447</v>
      </c>
      <c r="CX58" s="23">
        <v>0.44217084772701021</v>
      </c>
      <c r="CY58" s="23">
        <v>5.1525955828637914E-2</v>
      </c>
      <c r="CZ58" s="23">
        <v>1242.4657704259994</v>
      </c>
      <c r="DA58" s="23">
        <v>2.5387683156435824E-2</v>
      </c>
      <c r="DB58" s="23">
        <v>1.01648203199988E-2</v>
      </c>
      <c r="DC58" s="23">
        <v>3.9886296436172424E-3</v>
      </c>
      <c r="DD58" s="23">
        <v>0.44961205941276849</v>
      </c>
      <c r="DE58" s="23">
        <v>1.1948193586904812</v>
      </c>
      <c r="DF58" s="23">
        <v>9.4877823220600125E-3</v>
      </c>
      <c r="DG58" s="23">
        <v>0.17857648448255867</v>
      </c>
      <c r="DH58" s="23">
        <v>5.6925722094656453E-4</v>
      </c>
      <c r="DI58" s="23">
        <v>1.7591313285837398E-3</v>
      </c>
      <c r="DJ58" s="23">
        <v>5.3551461468488921E-4</v>
      </c>
      <c r="DK58" s="23">
        <v>3.301842439443518E-8</v>
      </c>
      <c r="DL58" s="23">
        <v>2.7282697997458959E-5</v>
      </c>
      <c r="DM58" s="23">
        <v>8.1353073993567539E-3</v>
      </c>
      <c r="DN58" s="23">
        <v>670.12774721945038</v>
      </c>
      <c r="DO58" s="23">
        <v>0.2219265984235809</v>
      </c>
      <c r="DP58" s="23">
        <v>0.25708705914320601</v>
      </c>
      <c r="DQ58" s="23">
        <v>0.40144657374791481</v>
      </c>
      <c r="DR58" s="23">
        <v>1.7619240371289598E-2</v>
      </c>
      <c r="DS58" s="23">
        <v>0.43471115338056893</v>
      </c>
      <c r="DT58" s="23">
        <v>8.8434169545402036E-2</v>
      </c>
      <c r="DU58" s="23">
        <v>1.0305191165727583E-2</v>
      </c>
      <c r="DV58" s="23">
        <v>248.49315408519988</v>
      </c>
      <c r="DW58" s="23">
        <v>5.0775366312871646E-3</v>
      </c>
      <c r="DX58" s="23">
        <v>2.0329640639997599E-3</v>
      </c>
      <c r="DY58" s="23">
        <v>7.9772592872344851E-4</v>
      </c>
      <c r="DZ58" s="23">
        <v>8.9922411882553704E-2</v>
      </c>
      <c r="EA58" s="23">
        <v>0.23896387173809625</v>
      </c>
      <c r="EB58" s="23">
        <v>1.8975564644120025E-3</v>
      </c>
      <c r="EC58" s="23">
        <v>3.5715296896511733E-2</v>
      </c>
      <c r="ED58" s="23">
        <v>1.138514441893129E-4</v>
      </c>
      <c r="EE58" s="23">
        <v>3.5182626571674794E-4</v>
      </c>
      <c r="EF58" s="23">
        <v>1.0710292293697784E-4</v>
      </c>
      <c r="EG58" s="23">
        <v>6.6036848788870358E-9</v>
      </c>
      <c r="EH58" s="23">
        <v>5.4565395994917919E-6</v>
      </c>
    </row>
    <row r="59" spans="1:138" x14ac:dyDescent="0.35">
      <c r="A59" s="21" t="s">
        <v>83</v>
      </c>
      <c r="B59" s="21">
        <v>18</v>
      </c>
      <c r="C59" s="21">
        <v>7.0919876459623901E-2</v>
      </c>
      <c r="D59" s="21">
        <v>134.80726817042446</v>
      </c>
      <c r="E59" s="21">
        <v>7.93843100600143</v>
      </c>
      <c r="F59" s="21">
        <v>19.884445634396993</v>
      </c>
      <c r="G59" s="21">
        <v>18.781808301252831</v>
      </c>
      <c r="H59" s="21">
        <v>6.6735797476188624E-3</v>
      </c>
      <c r="I59" s="21">
        <v>1.3681119583301902</v>
      </c>
      <c r="J59" s="21">
        <v>0.49177651569069769</v>
      </c>
      <c r="K59" s="21">
        <v>1.4932222414611263</v>
      </c>
      <c r="L59" s="21">
        <v>1140.5227980665957</v>
      </c>
      <c r="M59" s="21">
        <v>8.3012181142187488E-2</v>
      </c>
      <c r="N59" s="21">
        <v>1.0970361851013008E-2</v>
      </c>
      <c r="O59" s="21">
        <v>4.596142024255517E-3</v>
      </c>
      <c r="P59" s="21">
        <v>8.242092919821864E-2</v>
      </c>
      <c r="Q59" s="21">
        <v>0.16527897462220725</v>
      </c>
      <c r="R59" s="21">
        <v>-4.5363059920630854E-3</v>
      </c>
      <c r="S59" s="21">
        <v>1.1169627072950015</v>
      </c>
      <c r="T59" s="21">
        <v>1.0851178003090927E-4</v>
      </c>
      <c r="U59" s="21">
        <v>4.8432153844363375E-3</v>
      </c>
      <c r="V59" s="21">
        <v>1.7011828985658882E-4</v>
      </c>
      <c r="W59" s="21">
        <v>7.1089669669451582E-6</v>
      </c>
      <c r="X59" s="21">
        <v>7.2944892806282641E-6</v>
      </c>
      <c r="Y59" s="21">
        <v>7585401.5533570964</v>
      </c>
      <c r="Z59" s="21"/>
      <c r="AA59" s="21">
        <v>6.4758782131043233E-2</v>
      </c>
      <c r="AB59" s="21">
        <v>2517.656955454223</v>
      </c>
      <c r="AC59" s="21">
        <v>2.6878971680569324</v>
      </c>
      <c r="AD59" s="21">
        <v>4.4975484597735669</v>
      </c>
      <c r="AE59" s="21">
        <v>3.8052802563470727</v>
      </c>
      <c r="AF59" s="21">
        <v>3.147670458497203E-2</v>
      </c>
      <c r="AG59" s="21">
        <v>1.6715053209338124</v>
      </c>
      <c r="AH59" s="21">
        <v>0.23628442173760761</v>
      </c>
      <c r="AI59" s="21">
        <v>0.15034621158892966</v>
      </c>
      <c r="AJ59" s="21">
        <v>1084.1050913777176</v>
      </c>
      <c r="AK59" s="21">
        <v>4.1415497108958504E-2</v>
      </c>
      <c r="AL59" s="21">
        <v>2.1272981832087982E-2</v>
      </c>
      <c r="AM59" s="21">
        <v>2.6403473790515219E-3</v>
      </c>
      <c r="AN59" s="21">
        <v>3.0183172321851803E-2</v>
      </c>
      <c r="AO59" s="21">
        <v>6.7601882070560879E-2</v>
      </c>
      <c r="AP59" s="21">
        <v>1.2587384852825399E-2</v>
      </c>
      <c r="AQ59" s="21">
        <v>0.39582224284229728</v>
      </c>
      <c r="AR59" s="21">
        <v>7.197019676649048E-4</v>
      </c>
      <c r="AS59" s="21">
        <v>2.6164959006707766E-3</v>
      </c>
      <c r="AT59" s="21">
        <v>4.0433882970704755E-4</v>
      </c>
      <c r="AU59" s="21">
        <v>3.7301051366604019E-5</v>
      </c>
      <c r="AV59" s="21">
        <v>3.818883015815328E-5</v>
      </c>
      <c r="AW59" s="21">
        <v>1555461.220793762</v>
      </c>
      <c r="AX59" s="21">
        <v>1.0946232049817643E-2</v>
      </c>
      <c r="AY59" s="21">
        <v>425.56169756979597</v>
      </c>
      <c r="AZ59" s="21">
        <v>0.45433754557120937</v>
      </c>
      <c r="BA59" s="21">
        <v>0.76022444332506334</v>
      </c>
      <c r="BB59" s="21">
        <v>0.65260018003424625</v>
      </c>
      <c r="BC59" s="21">
        <v>5.3205341609643434E-3</v>
      </c>
      <c r="BD59" s="21">
        <v>0.28253596675771325</v>
      </c>
      <c r="BE59" s="21">
        <v>3.9939356871521253E-2</v>
      </c>
      <c r="BF59" s="21">
        <v>2.5413148081339543E-2</v>
      </c>
      <c r="BG59" s="21">
        <v>183.24720611014504</v>
      </c>
      <c r="BH59" s="21">
        <v>7.0004967186665717E-3</v>
      </c>
      <c r="BI59" s="21">
        <v>3.5957902212303181E-3</v>
      </c>
      <c r="BJ59" s="21">
        <v>4.4630016427333621E-4</v>
      </c>
      <c r="BK59" s="21">
        <v>5.1018873018034098E-3</v>
      </c>
      <c r="BL59" s="21">
        <v>1.1426803651917989E-2</v>
      </c>
      <c r="BM59" s="21">
        <v>2.1276563728541338E-3</v>
      </c>
      <c r="BN59" s="21">
        <v>6.6906170530870335E-2</v>
      </c>
      <c r="BO59" s="21">
        <v>1.2165183602169591E-4</v>
      </c>
      <c r="BP59" s="21">
        <v>4.4226852858632581E-4</v>
      </c>
      <c r="BQ59" s="21">
        <v>6.8345736455772068E-5</v>
      </c>
      <c r="BR59" s="21">
        <v>6.397077533700635E-6</v>
      </c>
      <c r="BS59" s="21">
        <v>6.4550904582535866E-6</v>
      </c>
      <c r="BT59" s="21">
        <v>262920.93376381212</v>
      </c>
      <c r="BU59" s="21">
        <v>6.5586272936164994E-2</v>
      </c>
      <c r="BV59" s="21">
        <v>134.80726817042446</v>
      </c>
      <c r="BW59" s="21">
        <v>7.819386540443233</v>
      </c>
      <c r="BX59" s="21">
        <v>23.808420596510455</v>
      </c>
      <c r="BY59" s="21">
        <v>22.473337054349457</v>
      </c>
      <c r="BZ59" s="21">
        <v>6.5541390636073083E-3</v>
      </c>
      <c r="CA59" s="21">
        <v>1.3392984812593827</v>
      </c>
      <c r="CB59" s="21">
        <v>0.45349814516012887</v>
      </c>
      <c r="CC59" s="21">
        <v>0.93697141521846783</v>
      </c>
      <c r="CD59" s="21">
        <v>1140.5227980665957</v>
      </c>
      <c r="CE59" s="21">
        <v>7.919868224296811E-2</v>
      </c>
      <c r="CF59" s="21">
        <v>1.191796848254835E-2</v>
      </c>
      <c r="CG59" s="21">
        <v>4.7024206338003461E-3</v>
      </c>
      <c r="CH59" s="21">
        <v>8.4185785186131262E-2</v>
      </c>
      <c r="CI59" s="21">
        <v>0.17883063657223391</v>
      </c>
      <c r="CJ59" s="21">
        <v>-4.4816289257167755E-3</v>
      </c>
      <c r="CK59" s="21">
        <v>1.1448715351006737</v>
      </c>
      <c r="CL59" s="21">
        <v>1.0606824155630545E-4</v>
      </c>
      <c r="CM59" s="21">
        <v>4.9486285283077769E-3</v>
      </c>
      <c r="CN59" s="21">
        <v>1.6861858368177719E-4</v>
      </c>
      <c r="CO59" s="21">
        <v>7.14959902998324E-6</v>
      </c>
      <c r="CP59" s="21">
        <v>7.5880802447352451E-6</v>
      </c>
      <c r="CQ59" s="21">
        <v>5.9901513558328699E-2</v>
      </c>
      <c r="CR59" s="21">
        <v>2517.656955454223</v>
      </c>
      <c r="CS59" s="21">
        <v>2.6303994909807398</v>
      </c>
      <c r="CT59" s="21">
        <v>5.135821370108963</v>
      </c>
      <c r="CU59" s="21">
        <v>4.3168714184230605</v>
      </c>
      <c r="CV59" s="21">
        <v>3.0885957170343495E-2</v>
      </c>
      <c r="CW59" s="21">
        <v>1.6371188997494068</v>
      </c>
      <c r="CX59" s="21">
        <v>0.27592524806324825</v>
      </c>
      <c r="CY59" s="21">
        <v>9.3699518776440879E-2</v>
      </c>
      <c r="CZ59" s="21">
        <v>1084.1050913777176</v>
      </c>
      <c r="DA59" s="21">
        <v>3.8921423374054243E-2</v>
      </c>
      <c r="DB59" s="21">
        <v>2.3343319139610536E-2</v>
      </c>
      <c r="DC59" s="21">
        <v>2.7012285125068026E-3</v>
      </c>
      <c r="DD59" s="21">
        <v>3.0796733785505223E-2</v>
      </c>
      <c r="DE59" s="21">
        <v>7.3277948918172978E-2</v>
      </c>
      <c r="DF59" s="21">
        <v>1.2408717661625253E-2</v>
      </c>
      <c r="DG59" s="21">
        <v>0.40856651949049405</v>
      </c>
      <c r="DH59" s="21">
        <v>7.023077454870653E-4</v>
      </c>
      <c r="DI59" s="21">
        <v>2.6777363938872848E-3</v>
      </c>
      <c r="DJ59" s="21">
        <v>4.0123556756109405E-4</v>
      </c>
      <c r="DK59" s="21">
        <v>3.7502937542873618E-5</v>
      </c>
      <c r="DL59" s="21">
        <v>3.9778639977328772E-5</v>
      </c>
      <c r="DM59" s="21">
        <v>1.0125203809699885E-2</v>
      </c>
      <c r="DN59" s="21">
        <v>425.56169756979597</v>
      </c>
      <c r="DO59" s="21">
        <v>0.44461866428761931</v>
      </c>
      <c r="DP59" s="21">
        <v>0.86811225649464585</v>
      </c>
      <c r="DQ59" s="21">
        <v>0.74033734050169009</v>
      </c>
      <c r="DR59" s="21">
        <v>5.2206796227757075E-3</v>
      </c>
      <c r="DS59" s="21">
        <v>0.27672360072393581</v>
      </c>
      <c r="DT59" s="21">
        <v>4.6639879477535125E-2</v>
      </c>
      <c r="DU59" s="21">
        <v>1.5838109391984708E-2</v>
      </c>
      <c r="DV59" s="21">
        <v>183.24720611014504</v>
      </c>
      <c r="DW59" s="21">
        <v>6.5789213129343752E-3</v>
      </c>
      <c r="DX59" s="21">
        <v>3.9457410980654915E-3</v>
      </c>
      <c r="DY59" s="21">
        <v>4.5659095406782121E-4</v>
      </c>
      <c r="DZ59" s="21">
        <v>5.2055981181122384E-3</v>
      </c>
      <c r="EA59" s="21">
        <v>1.2386234061194558E-2</v>
      </c>
      <c r="EB59" s="21">
        <v>2.097456105489494E-3</v>
      </c>
      <c r="EC59" s="21">
        <v>6.9060346457402486E-2</v>
      </c>
      <c r="ED59" s="21">
        <v>1.1871167584543708E-4</v>
      </c>
      <c r="EE59" s="21">
        <v>4.5262006126704671E-4</v>
      </c>
      <c r="EF59" s="21">
        <v>6.7821189414533957E-5</v>
      </c>
      <c r="EG59" s="21">
        <v>6.4317007272907021E-6</v>
      </c>
      <c r="EH59" s="21">
        <v>6.7238173648306545E-6</v>
      </c>
    </row>
    <row r="60" spans="1:138" x14ac:dyDescent="0.35">
      <c r="A60" s="21" t="s">
        <v>84</v>
      </c>
      <c r="B60" s="21">
        <v>19</v>
      </c>
      <c r="C60" s="21">
        <v>6.6061922298489228E-2</v>
      </c>
      <c r="D60" s="21">
        <v>461.95928480204532</v>
      </c>
      <c r="E60" s="21">
        <v>3.5797643782364976</v>
      </c>
      <c r="F60" s="21">
        <v>5.6660056350306247</v>
      </c>
      <c r="G60" s="21">
        <v>5.6037109911021972</v>
      </c>
      <c r="H60" s="21">
        <v>5.5100984993169282E-2</v>
      </c>
      <c r="I60" s="21">
        <v>1.0011484331213307</v>
      </c>
      <c r="J60" s="21">
        <v>0.20162556325693751</v>
      </c>
      <c r="K60" s="21">
        <v>1.4382090333255093</v>
      </c>
      <c r="L60" s="21">
        <v>1180.3058514179202</v>
      </c>
      <c r="M60" s="21">
        <v>4.6497078080041547E-2</v>
      </c>
      <c r="N60" s="21">
        <v>6.0428801643808558E-3</v>
      </c>
      <c r="O60" s="21">
        <v>3.1246403929948005E-3</v>
      </c>
      <c r="P60" s="21">
        <v>2.7820040103941627E-2</v>
      </c>
      <c r="Q60" s="21">
        <v>5.0871418099054079E-2</v>
      </c>
      <c r="R60" s="21">
        <v>-3.6073365189308567E-3</v>
      </c>
      <c r="S60" s="21">
        <v>0.97212199856911008</v>
      </c>
      <c r="T60" s="21">
        <v>-4.8800684350794512E-5</v>
      </c>
      <c r="U60" s="21">
        <v>5.5601956381546029E-4</v>
      </c>
      <c r="V60" s="21">
        <v>2.6825802071853491E-4</v>
      </c>
      <c r="W60" s="21">
        <v>5.6427008552793477E-6</v>
      </c>
      <c r="X60" s="21">
        <v>1.847992113790041E-6</v>
      </c>
      <c r="Y60" s="21">
        <v>7845266.1289118892</v>
      </c>
      <c r="Z60" s="21"/>
      <c r="AA60" s="21">
        <v>4.9925888718660369E-2</v>
      </c>
      <c r="AB60" s="21">
        <v>3228.6565035501126</v>
      </c>
      <c r="AC60" s="21">
        <v>0.70047433469135745</v>
      </c>
      <c r="AD60" s="21">
        <v>0.67214497667384587</v>
      </c>
      <c r="AE60" s="21">
        <v>0.79649947610165861</v>
      </c>
      <c r="AF60" s="21">
        <v>0.14198519177383978</v>
      </c>
      <c r="AG60" s="21">
        <v>1.9346348758704863</v>
      </c>
      <c r="AH60" s="21">
        <v>0.11315403226086543</v>
      </c>
      <c r="AI60" s="21">
        <v>0.18042181839656349</v>
      </c>
      <c r="AJ60" s="21">
        <v>1235.9537025677466</v>
      </c>
      <c r="AK60" s="21">
        <v>1.9487278985818372E-2</v>
      </c>
      <c r="AL60" s="21">
        <v>1.0511710043981225E-2</v>
      </c>
      <c r="AM60" s="21">
        <v>2.3957516321138107E-3</v>
      </c>
      <c r="AN60" s="21">
        <v>2.4022202395178653E-2</v>
      </c>
      <c r="AO60" s="21">
        <v>5.4261728845989517E-2</v>
      </c>
      <c r="AP60" s="21">
        <v>1.5549062511230239E-2</v>
      </c>
      <c r="AQ60" s="21">
        <v>0.115823100920321</v>
      </c>
      <c r="AR60" s="21">
        <v>9.0318852138424813E-6</v>
      </c>
      <c r="AS60" s="21">
        <v>4.8966040966368237E-4</v>
      </c>
      <c r="AT60" s="21">
        <v>6.5301431213784134E-4</v>
      </c>
      <c r="AU60" s="21">
        <v>4.9191925593586413E-5</v>
      </c>
      <c r="AV60" s="21">
        <v>1.1654940588762448E-5</v>
      </c>
      <c r="AW60" s="21">
        <v>1502503.2695161575</v>
      </c>
      <c r="AX60" s="21">
        <v>9.2710047894014967E-3</v>
      </c>
      <c r="AY60" s="21">
        <v>599.54646128427601</v>
      </c>
      <c r="AZ60" s="21">
        <v>0.13007481846485705</v>
      </c>
      <c r="BA60" s="21">
        <v>0.12481418874745645</v>
      </c>
      <c r="BB60" s="21">
        <v>0.14790623957254215</v>
      </c>
      <c r="BC60" s="21">
        <v>2.6365988202576743E-2</v>
      </c>
      <c r="BD60" s="21">
        <v>0.35925267752388873</v>
      </c>
      <c r="BE60" s="21">
        <v>2.1012176286778442E-2</v>
      </c>
      <c r="BF60" s="21">
        <v>3.3503490581668495E-2</v>
      </c>
      <c r="BG60" s="21">
        <v>229.51084076949709</v>
      </c>
      <c r="BH60" s="21">
        <v>3.6186968614220988E-3</v>
      </c>
      <c r="BI60" s="21">
        <v>1.9519755514362065E-3</v>
      </c>
      <c r="BJ60" s="21">
        <v>4.4487990951359803E-4</v>
      </c>
      <c r="BK60" s="21">
        <v>4.4608109975302858E-3</v>
      </c>
      <c r="BL60" s="21">
        <v>1.0076150088127515E-2</v>
      </c>
      <c r="BM60" s="21">
        <v>2.8873884213590187E-3</v>
      </c>
      <c r="BN60" s="21">
        <v>2.1507809894113817E-2</v>
      </c>
      <c r="BO60" s="21">
        <v>1.7068658675649024E-6</v>
      </c>
      <c r="BP60" s="21">
        <v>9.092765536441125E-5</v>
      </c>
      <c r="BQ60" s="21">
        <v>1.2126171352689136E-4</v>
      </c>
      <c r="BR60" s="21">
        <v>1.1285401710558695E-5</v>
      </c>
      <c r="BS60" s="21">
        <v>2.1642681340636909E-6</v>
      </c>
      <c r="BT60" s="21">
        <v>279007.85274492897</v>
      </c>
      <c r="BU60" s="21">
        <v>6.1116058610562081E-2</v>
      </c>
      <c r="BV60" s="21">
        <v>461.95928480204532</v>
      </c>
      <c r="BW60" s="21">
        <v>3.5277569485140949</v>
      </c>
      <c r="BX60" s="21">
        <v>6.7995595920697971</v>
      </c>
      <c r="BY60" s="21">
        <v>6.7182395251910405</v>
      </c>
      <c r="BZ60" s="21">
        <v>5.4171622628698214E-2</v>
      </c>
      <c r="CA60" s="21">
        <v>0.98069036643616847</v>
      </c>
      <c r="CB60" s="21">
        <v>0.18572476016858891</v>
      </c>
      <c r="CC60" s="21">
        <v>0.90217170513135714</v>
      </c>
      <c r="CD60" s="21">
        <v>1180.3058514179202</v>
      </c>
      <c r="CE60" s="21">
        <v>4.4604632595393462E-2</v>
      </c>
      <c r="CF60" s="21">
        <v>6.5285290412868463E-3</v>
      </c>
      <c r="CG60" s="21">
        <v>3.202077172120483E-3</v>
      </c>
      <c r="CH60" s="21">
        <v>2.8424106387580601E-2</v>
      </c>
      <c r="CI60" s="21">
        <v>5.5091718424727279E-2</v>
      </c>
      <c r="CJ60" s="21">
        <v>-3.569570547961629E-3</v>
      </c>
      <c r="CK60" s="21">
        <v>0.99684619088968163</v>
      </c>
      <c r="CL60" s="21">
        <v>-4.7562072404474299E-5</v>
      </c>
      <c r="CM60" s="21">
        <v>5.6825083243395289E-4</v>
      </c>
      <c r="CN60" s="21">
        <v>2.6636219402768787E-4</v>
      </c>
      <c r="CO60" s="21">
        <v>5.6761760605865991E-6</v>
      </c>
      <c r="CP60" s="21">
        <v>1.9139394109800688E-6</v>
      </c>
      <c r="CQ60" s="21">
        <v>4.6136849179897174E-2</v>
      </c>
      <c r="CR60" s="21">
        <v>3228.6565035501126</v>
      </c>
      <c r="CS60" s="21">
        <v>0.68739194457255537</v>
      </c>
      <c r="CT60" s="21">
        <v>0.86205080910747112</v>
      </c>
      <c r="CU60" s="21">
        <v>0.99905770275237527</v>
      </c>
      <c r="CV60" s="21">
        <v>0.13966760928214983</v>
      </c>
      <c r="CW60" s="21">
        <v>1.8970621961338554</v>
      </c>
      <c r="CX60" s="21">
        <v>0.12119189158890858</v>
      </c>
      <c r="CY60" s="21">
        <v>0.11267855154852954</v>
      </c>
      <c r="CZ60" s="21">
        <v>1235.9537025677466</v>
      </c>
      <c r="DA60" s="21">
        <v>1.8781383153230486E-2</v>
      </c>
      <c r="DB60" s="21">
        <v>1.1418792793448282E-2</v>
      </c>
      <c r="DC60" s="21">
        <v>2.4452970383251824E-3</v>
      </c>
      <c r="DD60" s="21">
        <v>2.452425277832989E-2</v>
      </c>
      <c r="DE60" s="21">
        <v>5.8834025831018821E-2</v>
      </c>
      <c r="DF60" s="21">
        <v>1.536135056581317E-2</v>
      </c>
      <c r="DG60" s="21">
        <v>0.11669696359064194</v>
      </c>
      <c r="DH60" s="21">
        <v>8.7558850415492743E-6</v>
      </c>
      <c r="DI60" s="21">
        <v>5.0058597351181414E-4</v>
      </c>
      <c r="DJ60" s="21">
        <v>6.4964002852619372E-4</v>
      </c>
      <c r="DK60" s="21">
        <v>4.9483755667683586E-5</v>
      </c>
      <c r="DL60" s="21">
        <v>1.2047037837253948E-5</v>
      </c>
      <c r="DM60" s="21">
        <v>8.5673978108846433E-3</v>
      </c>
      <c r="DN60" s="21">
        <v>599.54646128427601</v>
      </c>
      <c r="DO60" s="21">
        <v>0.12764547960758196</v>
      </c>
      <c r="DP60" s="21">
        <v>0.16007881652301303</v>
      </c>
      <c r="DQ60" s="21">
        <v>0.1855203579709909</v>
      </c>
      <c r="DR60" s="21">
        <v>2.5935623938029163E-2</v>
      </c>
      <c r="DS60" s="21">
        <v>0.35227560605397701</v>
      </c>
      <c r="DT60" s="21">
        <v>2.2504769292918989E-2</v>
      </c>
      <c r="DU60" s="21">
        <v>2.0923881735104566E-2</v>
      </c>
      <c r="DV60" s="21">
        <v>229.51084076949709</v>
      </c>
      <c r="DW60" s="21">
        <v>3.4876152960719199E-3</v>
      </c>
      <c r="DX60" s="21">
        <v>2.1204165893530615E-3</v>
      </c>
      <c r="DY60" s="21">
        <v>4.5408026047513814E-4</v>
      </c>
      <c r="DZ60" s="21">
        <v>4.554039413211473E-3</v>
      </c>
      <c r="EA60" s="21">
        <v>1.0925204323008446E-2</v>
      </c>
      <c r="EB60" s="21">
        <v>2.8525311881749237E-3</v>
      </c>
      <c r="EC60" s="21">
        <v>2.1670082118199364E-2</v>
      </c>
      <c r="ED60" s="21">
        <v>1.6547067377292736E-6</v>
      </c>
      <c r="EE60" s="21">
        <v>9.2956481637965061E-5</v>
      </c>
      <c r="EF60" s="21">
        <v>1.2063512479052116E-4</v>
      </c>
      <c r="EG60" s="21">
        <v>1.1352352121173198E-5</v>
      </c>
      <c r="EH60" s="21">
        <v>2.2370787652206115E-6</v>
      </c>
    </row>
    <row r="61" spans="1:138" x14ac:dyDescent="0.35">
      <c r="A61" s="21" t="s">
        <v>85</v>
      </c>
      <c r="B61" s="21">
        <v>20</v>
      </c>
      <c r="C61" s="21">
        <v>6.6103599414547853E-2</v>
      </c>
      <c r="D61" s="21">
        <v>728.02979902979973</v>
      </c>
      <c r="E61" s="21">
        <v>5.2831727388830485</v>
      </c>
      <c r="F61" s="21">
        <v>8.084408663449544</v>
      </c>
      <c r="G61" s="21">
        <v>7.8837436068927635</v>
      </c>
      <c r="H61" s="21">
        <v>9.5475581140948718E-3</v>
      </c>
      <c r="I61" s="21">
        <v>1.2127508499061377</v>
      </c>
      <c r="J61" s="21">
        <v>0.28145842289736278</v>
      </c>
      <c r="K61" s="21">
        <v>1.4535932027878256</v>
      </c>
      <c r="L61" s="21">
        <v>801.87629835917505</v>
      </c>
      <c r="M61" s="21">
        <v>5.1302899619395492E-2</v>
      </c>
      <c r="N61" s="21">
        <v>6.2213525558493139E-3</v>
      </c>
      <c r="O61" s="21">
        <v>3.1040614541296857E-3</v>
      </c>
      <c r="P61" s="21">
        <v>1.2351828450687373E-2</v>
      </c>
      <c r="Q61" s="21">
        <v>1.5720610408690931E-2</v>
      </c>
      <c r="R61" s="21">
        <v>-3.0175430048330868E-3</v>
      </c>
      <c r="S61" s="21">
        <v>0.83679054362454308</v>
      </c>
      <c r="T61" s="21">
        <v>3.0130109392772816E-5</v>
      </c>
      <c r="U61" s="21">
        <v>4.3044578473706678E-4</v>
      </c>
      <c r="V61" s="21">
        <v>7.9588939038942834E-5</v>
      </c>
      <c r="W61" s="21">
        <v>1.0233377955466866E-5</v>
      </c>
      <c r="X61" s="21">
        <v>0</v>
      </c>
      <c r="Y61" s="21">
        <v>7720109.287339462</v>
      </c>
      <c r="Z61" s="21"/>
      <c r="AA61" s="21">
        <v>4.9471671545698336E-2</v>
      </c>
      <c r="AB61" s="21">
        <v>2248.4679067812517</v>
      </c>
      <c r="AC61" s="21">
        <v>0.73564289654991932</v>
      </c>
      <c r="AD61" s="21">
        <v>0.5718861994668063</v>
      </c>
      <c r="AE61" s="21">
        <v>0.63673708633111936</v>
      </c>
      <c r="AF61" s="21">
        <v>7.2396795187976828E-2</v>
      </c>
      <c r="AG61" s="21">
        <v>2.5090907477439304</v>
      </c>
      <c r="AH61" s="21">
        <v>0.10451152797179401</v>
      </c>
      <c r="AI61" s="21">
        <v>0.10049396891796378</v>
      </c>
      <c r="AJ61" s="21">
        <v>994.1982763909067</v>
      </c>
      <c r="AK61" s="21">
        <v>2.6735884210194311E-2</v>
      </c>
      <c r="AL61" s="21">
        <v>1.2677153418276329E-2</v>
      </c>
      <c r="AM61" s="21">
        <v>1.9866875523687315E-3</v>
      </c>
      <c r="AN61" s="21">
        <v>4.1163892806870611E-3</v>
      </c>
      <c r="AO61" s="21">
        <v>5.6723069348856299E-2</v>
      </c>
      <c r="AP61" s="21">
        <v>1.5168203358757168E-2</v>
      </c>
      <c r="AQ61" s="21">
        <v>6.0890176710817201E-2</v>
      </c>
      <c r="AR61" s="21">
        <v>3.3226209724380193E-4</v>
      </c>
      <c r="AS61" s="21">
        <v>4.5182310354693943E-4</v>
      </c>
      <c r="AT61" s="21">
        <v>2.717781202359845E-4</v>
      </c>
      <c r="AU61" s="21">
        <v>7.1597816271772803E-5</v>
      </c>
      <c r="AV61" s="21">
        <v>0</v>
      </c>
      <c r="AW61" s="21">
        <v>789454.81799362844</v>
      </c>
      <c r="AX61" s="21">
        <v>9.7021930223680289E-3</v>
      </c>
      <c r="AY61" s="21">
        <v>440.96083586018176</v>
      </c>
      <c r="AZ61" s="21">
        <v>0.14427144171322911</v>
      </c>
      <c r="BA61" s="21">
        <v>0.11215611117829466</v>
      </c>
      <c r="BB61" s="21">
        <v>0.12487441647040737</v>
      </c>
      <c r="BC61" s="21">
        <v>1.4198179668656696E-2</v>
      </c>
      <c r="BD61" s="21">
        <v>0.49207318015851592</v>
      </c>
      <c r="BE61" s="21">
        <v>2.0496396943214458E-2</v>
      </c>
      <c r="BF61" s="21">
        <v>1.9708488788887851E-2</v>
      </c>
      <c r="BG61" s="21">
        <v>194.97832352682872</v>
      </c>
      <c r="BH61" s="21">
        <v>5.2433382808053089E-3</v>
      </c>
      <c r="BI61" s="21">
        <v>2.4861943329461721E-3</v>
      </c>
      <c r="BJ61" s="21">
        <v>3.8962148449769423E-4</v>
      </c>
      <c r="BK61" s="21">
        <v>8.0729035645259585E-4</v>
      </c>
      <c r="BL61" s="21">
        <v>1.1124309133872887E-2</v>
      </c>
      <c r="BM61" s="21">
        <v>2.9747294197094779E-3</v>
      </c>
      <c r="BN61" s="21">
        <v>1.1941546124406533E-2</v>
      </c>
      <c r="BO61" s="21">
        <v>6.5161958364361904E-5</v>
      </c>
      <c r="BP61" s="21">
        <v>8.8609800833765301E-5</v>
      </c>
      <c r="BQ61" s="21">
        <v>5.330007455580197E-5</v>
      </c>
      <c r="BR61" s="21">
        <v>1.4041487011553867E-5</v>
      </c>
      <c r="BS61" s="21">
        <v>0</v>
      </c>
      <c r="BT61" s="21">
        <v>154824.82777112891</v>
      </c>
      <c r="BU61" s="21">
        <v>6.1183053809126996E-2</v>
      </c>
      <c r="BV61" s="21">
        <v>728.02979902979973</v>
      </c>
      <c r="BW61" s="21">
        <v>5.2076122669890017</v>
      </c>
      <c r="BX61" s="21">
        <v>9.7088175030199881</v>
      </c>
      <c r="BY61" s="21">
        <v>9.4579667876476368</v>
      </c>
      <c r="BZ61" s="21">
        <v>9.3624987836657281E-3</v>
      </c>
      <c r="CA61" s="21">
        <v>1.1875573331984119</v>
      </c>
      <c r="CB61" s="21">
        <v>0.25795441451943774</v>
      </c>
      <c r="CC61" s="21">
        <v>0.9117023667242159</v>
      </c>
      <c r="CD61" s="21">
        <v>801.87629835917505</v>
      </c>
      <c r="CE61" s="21">
        <v>4.9253919201119059E-2</v>
      </c>
      <c r="CF61" s="21">
        <v>6.7341513379937535E-3</v>
      </c>
      <c r="CG61" s="21">
        <v>3.1846073384094219E-3</v>
      </c>
      <c r="CH61" s="21">
        <v>1.2621896969461314E-2</v>
      </c>
      <c r="CI61" s="21">
        <v>1.7004921970481948E-2</v>
      </c>
      <c r="CJ61" s="21">
        <v>-2.9954518559557491E-3</v>
      </c>
      <c r="CK61" s="21">
        <v>0.85857632970206299</v>
      </c>
      <c r="CL61" s="21">
        <v>2.9468939903012316E-5</v>
      </c>
      <c r="CM61" s="21">
        <v>4.3989580644822367E-4</v>
      </c>
      <c r="CN61" s="21">
        <v>7.8783672586762212E-5</v>
      </c>
      <c r="CO61" s="21">
        <v>1.0270356948348183E-5</v>
      </c>
      <c r="CP61" s="21">
        <v>0</v>
      </c>
      <c r="CQ61" s="21">
        <v>4.5814288028360906E-2</v>
      </c>
      <c r="CR61" s="21">
        <v>2248.4679067812517</v>
      </c>
      <c r="CS61" s="21">
        <v>0.72832300026486596</v>
      </c>
      <c r="CT61" s="21">
        <v>0.72029400599020765</v>
      </c>
      <c r="CU61" s="21">
        <v>0.82790628641387787</v>
      </c>
      <c r="CV61" s="21">
        <v>7.1012871062178032E-2</v>
      </c>
      <c r="CW61" s="21">
        <v>2.4531815519997746</v>
      </c>
      <c r="CX61" s="21">
        <v>0.10529078864431254</v>
      </c>
      <c r="CY61" s="21">
        <v>6.2583199619818883E-2</v>
      </c>
      <c r="CZ61" s="21">
        <v>994.1982763909067</v>
      </c>
      <c r="DA61" s="21">
        <v>2.5165775801966227E-2</v>
      </c>
      <c r="DB61" s="21">
        <v>1.3792622267093282E-2</v>
      </c>
      <c r="DC61" s="21">
        <v>2.0422247426317114E-3</v>
      </c>
      <c r="DD61" s="21">
        <v>4.2061395267550513E-3</v>
      </c>
      <c r="DE61" s="21">
        <v>6.1291006822800614E-2</v>
      </c>
      <c r="DF61" s="21">
        <v>1.4968992814863557E-2</v>
      </c>
      <c r="DG61" s="21">
        <v>6.4844547705485533E-2</v>
      </c>
      <c r="DH61" s="21">
        <v>3.2460112779615852E-4</v>
      </c>
      <c r="DI61" s="21">
        <v>4.6168067221768393E-4</v>
      </c>
      <c r="DJ61" s="21">
        <v>2.6946950095517376E-4</v>
      </c>
      <c r="DK61" s="21">
        <v>7.1763617796844468E-5</v>
      </c>
      <c r="DL61" s="21">
        <v>0</v>
      </c>
      <c r="DM61" s="21">
        <v>8.9849211022297142E-3</v>
      </c>
      <c r="DN61" s="21">
        <v>440.96083586018176</v>
      </c>
      <c r="DO61" s="21">
        <v>0.14283589194419211</v>
      </c>
      <c r="DP61" s="21">
        <v>0.1412612766179995</v>
      </c>
      <c r="DQ61" s="21">
        <v>0.16236578114809619</v>
      </c>
      <c r="DR61" s="21">
        <v>1.3926769817780547E-2</v>
      </c>
      <c r="DS61" s="21">
        <v>0.48110848477048784</v>
      </c>
      <c r="DT61" s="21">
        <v>2.0649222534573974E-2</v>
      </c>
      <c r="DU61" s="21">
        <v>1.2273575234020348E-2</v>
      </c>
      <c r="DV61" s="21">
        <v>194.97832352682872</v>
      </c>
      <c r="DW61" s="21">
        <v>4.935414688035651E-3</v>
      </c>
      <c r="DX61" s="21">
        <v>2.7049557724431925E-3</v>
      </c>
      <c r="DY61" s="21">
        <v>4.0051322360850386E-4</v>
      </c>
      <c r="DZ61" s="21">
        <v>8.2489182783915108E-4</v>
      </c>
      <c r="EA61" s="21">
        <v>1.2020155376815726E-2</v>
      </c>
      <c r="EB61" s="21">
        <v>2.9356610177622873E-3</v>
      </c>
      <c r="EC61" s="21">
        <v>1.2717062080783423E-2</v>
      </c>
      <c r="ED61" s="21">
        <v>6.3659518644878368E-5</v>
      </c>
      <c r="EE61" s="21">
        <v>9.0543029103330955E-5</v>
      </c>
      <c r="EF61" s="21">
        <v>5.2847317064943871E-5</v>
      </c>
      <c r="EG61" s="21">
        <v>1.4074003365850939E-5</v>
      </c>
      <c r="EH61" s="21">
        <v>0</v>
      </c>
    </row>
    <row r="62" spans="1:138" ht="15" thickBot="1" x14ac:dyDescent="0.4">
      <c r="A62" s="21" t="s">
        <v>86</v>
      </c>
      <c r="B62" s="21">
        <v>21</v>
      </c>
      <c r="C62" s="21">
        <v>6.6309248395495943E-2</v>
      </c>
      <c r="D62" s="21">
        <v>399.5782513282503</v>
      </c>
      <c r="E62" s="21">
        <v>6.986932432600617</v>
      </c>
      <c r="F62" s="21">
        <v>14.490642402225443</v>
      </c>
      <c r="G62" s="21">
        <v>13.903697643812556</v>
      </c>
      <c r="H62" s="21">
        <v>3.0012808768061397E-3</v>
      </c>
      <c r="I62" s="21">
        <v>1.4900803846901407</v>
      </c>
      <c r="J62" s="21">
        <v>0.13901284152501234</v>
      </c>
      <c r="K62" s="21">
        <v>1.481361206028625</v>
      </c>
      <c r="L62" s="21">
        <v>977.60293535293545</v>
      </c>
      <c r="M62" s="21">
        <v>6.522207092486261E-2</v>
      </c>
      <c r="N62" s="21">
        <v>5.3450756539533744E-3</v>
      </c>
      <c r="O62" s="21">
        <v>3.2323744850317093E-3</v>
      </c>
      <c r="P62" s="21">
        <v>3.5894591019133539E-2</v>
      </c>
      <c r="Q62" s="21">
        <v>0.45016830082743009</v>
      </c>
      <c r="R62" s="21">
        <v>3.9620720817565237E-4</v>
      </c>
      <c r="S62" s="21">
        <v>0.90089374763612062</v>
      </c>
      <c r="T62" s="21">
        <v>1.029288000599499E-4</v>
      </c>
      <c r="U62" s="21">
        <v>2.4365427257609751E-3</v>
      </c>
      <c r="V62" s="21">
        <v>1.8794048087334043E-4</v>
      </c>
      <c r="W62" s="21">
        <v>0</v>
      </c>
      <c r="X62" s="21">
        <v>0</v>
      </c>
      <c r="Y62" s="21">
        <v>7286615.1446162984</v>
      </c>
      <c r="Z62" s="21"/>
      <c r="AA62" s="21">
        <v>5.7611855877200732E-2</v>
      </c>
      <c r="AB62" s="21">
        <v>2733.6378678059564</v>
      </c>
      <c r="AC62" s="21">
        <v>1.8923810131076158</v>
      </c>
      <c r="AD62" s="21">
        <v>2.4959483529255357</v>
      </c>
      <c r="AE62" s="21">
        <v>2.5816168969614899</v>
      </c>
      <c r="AF62" s="21">
        <v>4.5524334731395402E-2</v>
      </c>
      <c r="AG62" s="21">
        <v>1.9540512322761638</v>
      </c>
      <c r="AH62" s="21">
        <v>7.3308183188390788E-2</v>
      </c>
      <c r="AI62" s="21">
        <v>0.16395370542604765</v>
      </c>
      <c r="AJ62" s="21">
        <v>1374.1615237517649</v>
      </c>
      <c r="AK62" s="21">
        <v>3.0353735328611096E-2</v>
      </c>
      <c r="AL62" s="21">
        <v>1.3372614705858625E-2</v>
      </c>
      <c r="AM62" s="21">
        <v>2.4953223161633558E-3</v>
      </c>
      <c r="AN62" s="21">
        <v>7.9337225088753127E-2</v>
      </c>
      <c r="AO62" s="21">
        <v>1.2861212278927363</v>
      </c>
      <c r="AP62" s="21">
        <v>1.8251115745047841E-2</v>
      </c>
      <c r="AQ62" s="21">
        <v>0.20117387530775968</v>
      </c>
      <c r="AR62" s="21">
        <v>6.6810333347475884E-4</v>
      </c>
      <c r="AS62" s="21">
        <v>1.1062058524079149E-3</v>
      </c>
      <c r="AT62" s="21">
        <v>5.4689903050768524E-4</v>
      </c>
      <c r="AU62" s="21">
        <v>0</v>
      </c>
      <c r="AV62" s="21">
        <v>0</v>
      </c>
      <c r="AW62" s="21">
        <v>1716030.9263228916</v>
      </c>
      <c r="AX62" s="21">
        <v>9.2252801189009123E-3</v>
      </c>
      <c r="AY62" s="21">
        <v>437.73238494344264</v>
      </c>
      <c r="AZ62" s="21">
        <v>0.30302347792472289</v>
      </c>
      <c r="BA62" s="21">
        <v>0.3996716017468141</v>
      </c>
      <c r="BB62" s="21">
        <v>0.41338954754246121</v>
      </c>
      <c r="BC62" s="21">
        <v>7.2897276737431526E-3</v>
      </c>
      <c r="BD62" s="21">
        <v>0.31289861626493759</v>
      </c>
      <c r="BE62" s="21">
        <v>1.1738704032762143E-2</v>
      </c>
      <c r="BF62" s="21">
        <v>2.6253604159376106E-2</v>
      </c>
      <c r="BG62" s="21">
        <v>220.04194782835549</v>
      </c>
      <c r="BH62" s="21">
        <v>4.8604875992587443E-3</v>
      </c>
      <c r="BI62" s="21">
        <v>2.1413321043959E-3</v>
      </c>
      <c r="BJ62" s="21">
        <v>3.9957135563587208E-4</v>
      </c>
      <c r="BK62" s="21">
        <v>1.2704123381480678E-2</v>
      </c>
      <c r="BL62" s="21">
        <v>0.208636413335201</v>
      </c>
      <c r="BM62" s="21">
        <v>2.9225174691374679E-3</v>
      </c>
      <c r="BN62" s="21">
        <v>3.2213601246846364E-2</v>
      </c>
      <c r="BO62" s="21">
        <v>1.1293007497689948E-4</v>
      </c>
      <c r="BP62" s="21">
        <v>1.7713470087446211E-4</v>
      </c>
      <c r="BQ62" s="21">
        <v>8.7573932072987663E-5</v>
      </c>
      <c r="BR62" s="21">
        <v>0</v>
      </c>
      <c r="BS62" s="21">
        <v>0</v>
      </c>
      <c r="BT62" s="21">
        <v>274784.86410451814</v>
      </c>
      <c r="BU62" s="21">
        <v>6.1320380485986016E-2</v>
      </c>
      <c r="BV62" s="21">
        <v>399.5782513282503</v>
      </c>
      <c r="BW62" s="21">
        <v>6.8817090336841993</v>
      </c>
      <c r="BX62" s="21">
        <v>17.352061420899151</v>
      </c>
      <c r="BY62" s="21">
        <v>16.634616906080304</v>
      </c>
      <c r="BZ62" s="21">
        <v>2.9614362402428204E-3</v>
      </c>
      <c r="CA62" s="21">
        <v>1.4585736254858017</v>
      </c>
      <c r="CB62" s="21">
        <v>0.12906700260098353</v>
      </c>
      <c r="CC62" s="21">
        <v>0.92966508482823373</v>
      </c>
      <c r="CD62" s="21">
        <v>977.60293535293545</v>
      </c>
      <c r="CE62" s="21">
        <v>6.1985357485260836E-2</v>
      </c>
      <c r="CF62" s="21">
        <v>5.758408212661676E-3</v>
      </c>
      <c r="CG62" s="21">
        <v>3.3023237427943276E-3</v>
      </c>
      <c r="CH62" s="21">
        <v>3.6654365151463836E-2</v>
      </c>
      <c r="CI62" s="21">
        <v>0.48741680529128872</v>
      </c>
      <c r="CJ62" s="21">
        <v>3.8260888013872031E-4</v>
      </c>
      <c r="CK62" s="21">
        <v>0.92309766252720971</v>
      </c>
      <c r="CL62" s="21">
        <v>9.9903219464253854E-5</v>
      </c>
      <c r="CM62" s="21">
        <v>2.4886149718884158E-3</v>
      </c>
      <c r="CN62" s="21">
        <v>1.8547580413029514E-4</v>
      </c>
      <c r="CO62" s="21">
        <v>0</v>
      </c>
      <c r="CP62" s="21">
        <v>0</v>
      </c>
      <c r="CQ62" s="21">
        <v>5.3322731084098025E-2</v>
      </c>
      <c r="CR62" s="21">
        <v>2733.6378678059564</v>
      </c>
      <c r="CS62" s="21">
        <v>1.8487034611890971</v>
      </c>
      <c r="CT62" s="21">
        <v>2.8340855143258601</v>
      </c>
      <c r="CU62" s="21">
        <v>2.9562110801004766</v>
      </c>
      <c r="CV62" s="21">
        <v>4.4706309446278625E-2</v>
      </c>
      <c r="CW62" s="21">
        <v>1.9123143997688616</v>
      </c>
      <c r="CX62" s="21">
        <v>7.7752442706494826E-2</v>
      </c>
      <c r="CY62" s="21">
        <v>0.10268767679141003</v>
      </c>
      <c r="CZ62" s="21">
        <v>1374.1615237517649</v>
      </c>
      <c r="DA62" s="21">
        <v>2.7657345186775567E-2</v>
      </c>
      <c r="DB62" s="21">
        <v>1.428731403956806E-2</v>
      </c>
      <c r="DC62" s="21">
        <v>2.5398811307900328E-3</v>
      </c>
      <c r="DD62" s="21">
        <v>8.1001700406183166E-2</v>
      </c>
      <c r="DE62" s="21">
        <v>1.3929247859915916</v>
      </c>
      <c r="DF62" s="21">
        <v>1.8006513205274965E-2</v>
      </c>
      <c r="DG62" s="21">
        <v>0.20593319138689348</v>
      </c>
      <c r="DH62" s="21">
        <v>6.491960347750587E-4</v>
      </c>
      <c r="DI62" s="21">
        <v>1.1285090142455793E-3</v>
      </c>
      <c r="DJ62" s="21">
        <v>5.3902197305675571E-4</v>
      </c>
      <c r="DK62" s="21">
        <v>0</v>
      </c>
      <c r="DL62" s="21">
        <v>0</v>
      </c>
      <c r="DM62" s="21">
        <v>8.5384704843417484E-3</v>
      </c>
      <c r="DN62" s="21">
        <v>437.73238494344264</v>
      </c>
      <c r="DO62" s="21">
        <v>0.29602947217328468</v>
      </c>
      <c r="DP62" s="21">
        <v>0.45381688113474078</v>
      </c>
      <c r="DQ62" s="21">
        <v>0.47337262251463186</v>
      </c>
      <c r="DR62" s="21">
        <v>7.1587387950715229E-3</v>
      </c>
      <c r="DS62" s="21">
        <v>0.30621537432987117</v>
      </c>
      <c r="DT62" s="21">
        <v>1.2450355104426828E-2</v>
      </c>
      <c r="DU62" s="21">
        <v>1.6443188103141982E-2</v>
      </c>
      <c r="DV62" s="21">
        <v>220.04194782835549</v>
      </c>
      <c r="DW62" s="21">
        <v>4.4287196239083844E-3</v>
      </c>
      <c r="DX62" s="21">
        <v>2.2878012199895352E-3</v>
      </c>
      <c r="DY62" s="21">
        <v>4.0670647635778498E-4</v>
      </c>
      <c r="DZ62" s="21">
        <v>1.2970652741114887E-2</v>
      </c>
      <c r="EA62" s="21">
        <v>0.22596223831181927</v>
      </c>
      <c r="EB62" s="21">
        <v>2.8833497160276021E-3</v>
      </c>
      <c r="EC62" s="21">
        <v>3.2975701743972921E-2</v>
      </c>
      <c r="ED62" s="21">
        <v>1.0973415818860457E-4</v>
      </c>
      <c r="EE62" s="21">
        <v>1.8070606500354339E-4</v>
      </c>
      <c r="EF62" s="21">
        <v>8.6312593405953711E-5</v>
      </c>
      <c r="EG62" s="21">
        <v>0</v>
      </c>
      <c r="EH62" s="21">
        <v>0</v>
      </c>
    </row>
    <row r="63" spans="1:138" ht="15.5" thickTop="1" thickBot="1" x14ac:dyDescent="0.4">
      <c r="A63" s="19" t="s">
        <v>78</v>
      </c>
      <c r="B63" s="19">
        <v>13</v>
      </c>
      <c r="C63" s="19">
        <v>6.4457736840813046E-2</v>
      </c>
      <c r="D63" s="19">
        <v>55.017330710991459</v>
      </c>
      <c r="E63" s="19">
        <v>4.4800560308564474</v>
      </c>
      <c r="F63" s="19">
        <v>9.0003260999756129</v>
      </c>
      <c r="G63" s="19">
        <v>9.0923574506894767</v>
      </c>
      <c r="H63" s="19">
        <v>-4.9024240601762649E-3</v>
      </c>
      <c r="I63" s="19">
        <v>0.89142582175633411</v>
      </c>
      <c r="J63" s="19">
        <v>0.22795563701428628</v>
      </c>
      <c r="K63" s="19">
        <v>1.4407130156490826</v>
      </c>
      <c r="L63" s="19">
        <v>702.47934906737703</v>
      </c>
      <c r="M63" s="19">
        <v>3.6865259224458879E-2</v>
      </c>
      <c r="N63" s="19">
        <v>4.0391510423303523E-3</v>
      </c>
      <c r="O63" s="19">
        <v>1.6696915376671476E-3</v>
      </c>
      <c r="P63" s="19">
        <v>7.3219915398123076E-3</v>
      </c>
      <c r="Q63" s="19">
        <v>4.5385412031548871E-3</v>
      </c>
      <c r="R63" s="19">
        <v>-3.5358736032680321E-4</v>
      </c>
      <c r="S63" s="19">
        <v>0.74676935414684142</v>
      </c>
      <c r="T63" s="19">
        <v>1.2076056565163786E-4</v>
      </c>
      <c r="U63" s="19">
        <v>3.0118740004504013E-3</v>
      </c>
      <c r="V63" s="19">
        <v>3.1981637197536079E-5</v>
      </c>
      <c r="W63" s="19">
        <v>0</v>
      </c>
      <c r="X63" s="19">
        <v>1.1542961324270681E-5</v>
      </c>
      <c r="Y63" s="73">
        <v>6800259.9625585424</v>
      </c>
      <c r="Z63" s="19"/>
      <c r="AA63" s="19">
        <v>5.3064194217113128E-2</v>
      </c>
      <c r="AB63" s="19">
        <v>2978.1906227062182</v>
      </c>
      <c r="AC63" s="19">
        <v>2.2228012868210638</v>
      </c>
      <c r="AD63" s="19">
        <v>2.1313453046562856</v>
      </c>
      <c r="AE63" s="19">
        <v>2.8023331583597928</v>
      </c>
      <c r="AF63" s="19">
        <v>3.6828780822928099E-2</v>
      </c>
      <c r="AG63" s="19">
        <v>2.1295951255348227</v>
      </c>
      <c r="AH63" s="19">
        <v>0.11499864723732504</v>
      </c>
      <c r="AI63" s="19">
        <v>0.22216764009636761</v>
      </c>
      <c r="AJ63" s="19">
        <v>993.03706660169019</v>
      </c>
      <c r="AK63" s="19">
        <v>2.9307821985511566E-2</v>
      </c>
      <c r="AL63" s="19">
        <v>1.2891346890458922E-2</v>
      </c>
      <c r="AM63" s="19">
        <v>1.6705056652442467E-3</v>
      </c>
      <c r="AN63" s="19">
        <v>9.4492377980829739E-3</v>
      </c>
      <c r="AO63" s="19">
        <v>1.5171876238265339E-2</v>
      </c>
      <c r="AP63" s="19">
        <v>1.5840714533319714E-2</v>
      </c>
      <c r="AQ63" s="19">
        <v>0.23155676870501871</v>
      </c>
      <c r="AR63" s="19">
        <v>9.5602468371113402E-4</v>
      </c>
      <c r="AS63" s="19">
        <v>1.3765749792147941E-3</v>
      </c>
      <c r="AT63" s="19">
        <v>1.6985513192090525E-4</v>
      </c>
      <c r="AU63" s="19">
        <v>0</v>
      </c>
      <c r="AV63" s="19">
        <v>4.3441951393835844E-5</v>
      </c>
      <c r="AW63" s="19">
        <v>1968814.1548752843</v>
      </c>
      <c r="AX63" s="19">
        <v>6.2975612403706194E-3</v>
      </c>
      <c r="AY63" s="19">
        <v>353.44620056326698</v>
      </c>
      <c r="AZ63" s="19">
        <v>0.2637979797008933</v>
      </c>
      <c r="BA63" s="19">
        <v>0.252944151484367</v>
      </c>
      <c r="BB63" s="19">
        <v>0.3325757592489853</v>
      </c>
      <c r="BC63" s="19">
        <v>4.3707721574292591E-3</v>
      </c>
      <c r="BD63" s="19">
        <v>0.25273644343637641</v>
      </c>
      <c r="BE63" s="19">
        <v>1.3647828525836261E-2</v>
      </c>
      <c r="BF63" s="19">
        <v>2.6366448031058237E-2</v>
      </c>
      <c r="BG63" s="19">
        <v>117.85181765495138</v>
      </c>
      <c r="BH63" s="19">
        <v>3.4781985574015685E-3</v>
      </c>
      <c r="BI63" s="19">
        <v>1.5299214039011012E-3</v>
      </c>
      <c r="BJ63" s="19">
        <v>1.9825254834207932E-4</v>
      </c>
      <c r="BK63" s="19">
        <v>1.1214182102676946E-3</v>
      </c>
      <c r="BL63" s="19">
        <v>1.8005704439960459E-3</v>
      </c>
      <c r="BM63" s="19">
        <v>1.8799469460828639E-3</v>
      </c>
      <c r="BN63" s="19">
        <v>2.7480732592975263E-2</v>
      </c>
      <c r="BO63" s="19">
        <v>1.1345925594089538E-4</v>
      </c>
      <c r="BP63" s="19">
        <v>1.6336939364607024E-4</v>
      </c>
      <c r="BQ63" s="19">
        <v>2.2903261315950033E-5</v>
      </c>
      <c r="BR63" s="19">
        <v>0</v>
      </c>
      <c r="BS63" s="19">
        <v>5.1556111110353276E-6</v>
      </c>
      <c r="BT63" s="19">
        <v>233655.25273984196</v>
      </c>
      <c r="BU63" s="19">
        <v>6.0396842596571423E-2</v>
      </c>
      <c r="BV63" s="19">
        <v>55.017330710991459</v>
      </c>
      <c r="BW63" s="19">
        <v>4.4061590251333174</v>
      </c>
      <c r="BX63" s="19">
        <v>10.842055204507776</v>
      </c>
      <c r="BY63" s="19">
        <v>10.753412765299096</v>
      </c>
      <c r="BZ63" s="19">
        <v>-4.7883120556606491E-3</v>
      </c>
      <c r="CA63" s="19">
        <v>0.87149539080252669</v>
      </c>
      <c r="CB63" s="19">
        <v>0.22439741143568734</v>
      </c>
      <c r="CC63" s="19">
        <v>0.90573857604433516</v>
      </c>
      <c r="CD63" s="19">
        <v>702.47934906737703</v>
      </c>
      <c r="CE63" s="19">
        <v>3.5134452664383954E-2</v>
      </c>
      <c r="CF63" s="19">
        <v>4.4529035680707322E-3</v>
      </c>
      <c r="CG63" s="19">
        <v>1.6973308539195769E-3</v>
      </c>
      <c r="CH63" s="19">
        <v>7.4692061958016283E-3</v>
      </c>
      <c r="CI63" s="19">
        <v>4.9112956469829936E-3</v>
      </c>
      <c r="CJ63" s="19">
        <v>-3.4056992799231584E-4</v>
      </c>
      <c r="CK63" s="19">
        <v>0.7619741913170589</v>
      </c>
      <c r="CL63" s="19">
        <v>1.1594052582256093E-4</v>
      </c>
      <c r="CM63" s="19">
        <v>3.0646637959407504E-3</v>
      </c>
      <c r="CN63" s="19">
        <v>3.1830083843333303E-5</v>
      </c>
      <c r="CO63" s="19">
        <v>0</v>
      </c>
      <c r="CP63" s="19">
        <v>1.1942281942406733E-5</v>
      </c>
      <c r="CQ63" s="19">
        <v>5.0474806448906007E-2</v>
      </c>
      <c r="CR63" s="19">
        <v>2978.1906227062182</v>
      </c>
      <c r="CS63" s="19">
        <v>2.1727069617993906</v>
      </c>
      <c r="CT63" s="19">
        <v>2.6824868736174849</v>
      </c>
      <c r="CU63" s="19">
        <v>3.0430143342700204</v>
      </c>
      <c r="CV63" s="19">
        <v>3.6074892410898736E-2</v>
      </c>
      <c r="CW63" s="19">
        <v>2.0817524935467242</v>
      </c>
      <c r="CX63" s="19">
        <v>0.11774791027629979</v>
      </c>
      <c r="CY63" s="19">
        <v>0.13767466679663162</v>
      </c>
      <c r="CZ63" s="19">
        <v>993.03706660169019</v>
      </c>
      <c r="DA63" s="19">
        <v>2.8173279486804311E-2</v>
      </c>
      <c r="DB63" s="19">
        <v>1.4301693955110287E-2</v>
      </c>
      <c r="DC63" s="19">
        <v>1.693483986072365E-3</v>
      </c>
      <c r="DD63" s="19">
        <v>9.6671287255412075E-3</v>
      </c>
      <c r="DE63" s="19">
        <v>1.6439255016814945E-2</v>
      </c>
      <c r="DF63" s="19">
        <v>1.552908068614196E-2</v>
      </c>
      <c r="DG63" s="19">
        <v>0.24326347431304479</v>
      </c>
      <c r="DH63" s="19">
        <v>9.0543359970799331E-4</v>
      </c>
      <c r="DI63" s="19">
        <v>1.4188580617140235E-3</v>
      </c>
      <c r="DJ63" s="19">
        <v>1.6913799985551311E-4</v>
      </c>
      <c r="DK63" s="19">
        <v>0</v>
      </c>
      <c r="DL63" s="19">
        <v>4.5055527691876091E-5</v>
      </c>
      <c r="DM63" s="19">
        <v>5.990257449444647E-3</v>
      </c>
      <c r="DN63" s="19">
        <v>353.44620056326698</v>
      </c>
      <c r="DO63" s="19">
        <v>0.257852877089361</v>
      </c>
      <c r="DP63" s="19">
        <v>0.31835262199550041</v>
      </c>
      <c r="DQ63" s="19">
        <v>0.36113935975326394</v>
      </c>
      <c r="DR63" s="19">
        <v>4.2813020634571257E-3</v>
      </c>
      <c r="DS63" s="19">
        <v>0.24705856762405701</v>
      </c>
      <c r="DT63" s="19">
        <v>1.3974106020656811E-2</v>
      </c>
      <c r="DU63" s="19">
        <v>1.6338976935219272E-2</v>
      </c>
      <c r="DV63" s="19">
        <v>117.85181765495138</v>
      </c>
      <c r="DW63" s="19">
        <v>3.3435531346108494E-3</v>
      </c>
      <c r="DX63" s="19">
        <v>1.6972988067026793E-3</v>
      </c>
      <c r="DY63" s="19">
        <v>2.0097957331156977E-4</v>
      </c>
      <c r="DZ63" s="19">
        <v>1.1472771058871226E-3</v>
      </c>
      <c r="EA63" s="19">
        <v>1.9509806328327263E-3</v>
      </c>
      <c r="EB63" s="19">
        <v>1.8429628126925696E-3</v>
      </c>
      <c r="EC63" s="19">
        <v>2.8870062942323312E-2</v>
      </c>
      <c r="ED63" s="19">
        <v>1.0745519888458819E-4</v>
      </c>
      <c r="EE63" s="19">
        <v>1.6838747232226855E-4</v>
      </c>
      <c r="EF63" s="19">
        <v>2.280656324797896E-5</v>
      </c>
      <c r="EG63" s="19">
        <v>0</v>
      </c>
      <c r="EH63" s="19">
        <v>5.3471073864963786E-6</v>
      </c>
    </row>
    <row r="64" spans="1:138" ht="15" thickTop="1" x14ac:dyDescent="0.35">
      <c r="A64" s="19" t="s">
        <v>79</v>
      </c>
      <c r="B64" s="19">
        <v>14</v>
      </c>
      <c r="C64" s="19">
        <v>5.4684593132663828E-2</v>
      </c>
      <c r="D64" s="19">
        <v>414.48244334517528</v>
      </c>
      <c r="E64" s="19">
        <v>3.7242447807016799</v>
      </c>
      <c r="F64" s="19">
        <v>5.000795156212348</v>
      </c>
      <c r="G64" s="19">
        <v>5.0686475115857235</v>
      </c>
      <c r="H64" s="19">
        <v>-1.7155344433342605E-3</v>
      </c>
      <c r="I64" s="19">
        <v>0.91783753945427371</v>
      </c>
      <c r="J64" s="19">
        <v>4.6499635537462676E-2</v>
      </c>
      <c r="K64" s="19">
        <v>1.4552185512835363</v>
      </c>
      <c r="L64" s="19">
        <v>627.73217003696425</v>
      </c>
      <c r="M64" s="19">
        <v>2.7058668789452098E-2</v>
      </c>
      <c r="N64" s="19">
        <v>8.1347774967672646E-4</v>
      </c>
      <c r="O64" s="19">
        <v>8.5136368419931477E-4</v>
      </c>
      <c r="P64" s="19">
        <v>8.8910023847731264E-4</v>
      </c>
      <c r="Q64" s="19">
        <v>1.8880132032407483E-4</v>
      </c>
      <c r="R64" s="19">
        <v>8.8542325855825172E-4</v>
      </c>
      <c r="S64" s="19">
        <v>0.70829597963481661</v>
      </c>
      <c r="T64" s="19">
        <v>-7.7941442159679507E-5</v>
      </c>
      <c r="U64" s="19">
        <v>9.7937326981431885E-4</v>
      </c>
      <c r="V64" s="19">
        <v>3.5216129126901279E-5</v>
      </c>
      <c r="W64" s="19">
        <v>2.6684341519710547E-6</v>
      </c>
      <c r="X64" s="19">
        <v>6.0830227452997407E-7</v>
      </c>
      <c r="Y64" s="19">
        <v>6620272.5464547612</v>
      </c>
      <c r="Z64" s="19"/>
      <c r="AA64" s="19">
        <v>4.6830932704975119E-2</v>
      </c>
      <c r="AB64" s="19">
        <v>3262.9670596112283</v>
      </c>
      <c r="AC64" s="19">
        <v>1.1081650552692319</v>
      </c>
      <c r="AD64" s="19">
        <v>1.3005526911727694</v>
      </c>
      <c r="AE64" s="19">
        <v>1.2997320278835218</v>
      </c>
      <c r="AF64" s="19">
        <v>3.8751826712714876E-2</v>
      </c>
      <c r="AG64" s="19">
        <v>2.1705643670373895</v>
      </c>
      <c r="AH64" s="19">
        <v>5.5205432478426797E-2</v>
      </c>
      <c r="AI64" s="19">
        <v>0.16567548448733677</v>
      </c>
      <c r="AJ64" s="19">
        <v>1136.2043092588576</v>
      </c>
      <c r="AK64" s="19">
        <v>2.3718815310844289E-2</v>
      </c>
      <c r="AL64" s="19">
        <v>9.176086188869198E-3</v>
      </c>
      <c r="AM64" s="19">
        <v>1.3600485581824629E-3</v>
      </c>
      <c r="AN64" s="19">
        <v>1.4091635395106078E-3</v>
      </c>
      <c r="AO64" s="19">
        <v>2.7158436318912979E-3</v>
      </c>
      <c r="AP64" s="19">
        <v>1.5709819339924075E-2</v>
      </c>
      <c r="AQ64" s="19">
        <v>0.20437814280155078</v>
      </c>
      <c r="AR64" s="19">
        <v>2.2581451838260037E-4</v>
      </c>
      <c r="AS64" s="19">
        <v>7.4742421252235389E-4</v>
      </c>
      <c r="AT64" s="19">
        <v>1.8954183119248311E-4</v>
      </c>
      <c r="AU64" s="19">
        <v>1.9692921623928484E-5</v>
      </c>
      <c r="AV64" s="19">
        <v>7.1975295767205843E-6</v>
      </c>
      <c r="AW64" s="19">
        <v>1879275.7283888909</v>
      </c>
      <c r="AX64" s="19">
        <v>5.5190783474964623E-3</v>
      </c>
      <c r="AY64" s="19">
        <v>384.54435577323824</v>
      </c>
      <c r="AZ64" s="19">
        <v>0.13059850420913988</v>
      </c>
      <c r="BA64" s="19">
        <v>0.1532716045364465</v>
      </c>
      <c r="BB64" s="19">
        <v>0.15317488844029686</v>
      </c>
      <c r="BC64" s="19">
        <v>4.5669465753211142E-3</v>
      </c>
      <c r="BD64" s="19">
        <v>0.25580346382233743</v>
      </c>
      <c r="BE64" s="19">
        <v>6.5060226106386111E-3</v>
      </c>
      <c r="BF64" s="19">
        <v>1.9525043092893751E-2</v>
      </c>
      <c r="BG64" s="19">
        <v>133.90296198171924</v>
      </c>
      <c r="BH64" s="19">
        <v>2.7952891913348844E-3</v>
      </c>
      <c r="BI64" s="19">
        <v>1.0814121281502722E-3</v>
      </c>
      <c r="BJ64" s="19">
        <v>1.6028325970563438E-4</v>
      </c>
      <c r="BK64" s="19">
        <v>1.6607151576479803E-4</v>
      </c>
      <c r="BL64" s="19">
        <v>3.2006524145877313E-4</v>
      </c>
      <c r="BM64" s="19">
        <v>1.8514199644126478E-3</v>
      </c>
      <c r="BN64" s="19">
        <v>2.4255223121260456E-2</v>
      </c>
      <c r="BO64" s="19">
        <v>2.7184873434641456E-5</v>
      </c>
      <c r="BP64" s="19">
        <v>8.8084788182928625E-5</v>
      </c>
      <c r="BQ64" s="19">
        <v>2.2337719025786783E-5</v>
      </c>
      <c r="BR64" s="19">
        <v>2.6315773450475819E-6</v>
      </c>
      <c r="BS64" s="19">
        <v>1.2166045490599481E-6</v>
      </c>
      <c r="BT64" s="19">
        <v>221474.76854384554</v>
      </c>
      <c r="BU64" s="19">
        <v>5.1175654344024046E-2</v>
      </c>
      <c r="BV64" s="19">
        <v>414.48244334517528</v>
      </c>
      <c r="BW64" s="19">
        <v>3.6647168363361575</v>
      </c>
      <c r="BX64" s="19">
        <v>6.0230531763440451</v>
      </c>
      <c r="BY64" s="19">
        <v>6.0101856616755107</v>
      </c>
      <c r="BZ64" s="19">
        <v>-1.6764944496513541E-3</v>
      </c>
      <c r="CA64" s="19">
        <v>0.89676482966402971</v>
      </c>
      <c r="CB64" s="19">
        <v>4.5788929677317111E-2</v>
      </c>
      <c r="CC64" s="19">
        <v>0.91493204360908698</v>
      </c>
      <c r="CD64" s="19">
        <v>627.73217003696425</v>
      </c>
      <c r="CE64" s="19">
        <v>2.5755806067435816E-2</v>
      </c>
      <c r="CF64" s="19">
        <v>8.8646794266863298E-4</v>
      </c>
      <c r="CG64" s="19">
        <v>8.6728265898143207E-4</v>
      </c>
      <c r="CH64" s="19">
        <v>9.0640908266774933E-4</v>
      </c>
      <c r="CI64" s="19">
        <v>2.0423834247317344E-4</v>
      </c>
      <c r="CJ64" s="19">
        <v>8.7032982634291432E-4</v>
      </c>
      <c r="CK64" s="19">
        <v>0.72144304946942317</v>
      </c>
      <c r="CL64" s="19">
        <v>-7.4948245785783315E-5</v>
      </c>
      <c r="CM64" s="19">
        <v>9.953419723742773E-4</v>
      </c>
      <c r="CN64" s="19">
        <v>3.4545800314991242E-5</v>
      </c>
      <c r="CO64" s="19">
        <v>2.6899271977237377E-6</v>
      </c>
      <c r="CP64" s="19">
        <v>6.2005827944294218E-7</v>
      </c>
      <c r="CQ64" s="19">
        <v>4.4083937439306158E-2</v>
      </c>
      <c r="CR64" s="19">
        <v>3262.9670596112283</v>
      </c>
      <c r="CS64" s="19">
        <v>1.0990277721280211</v>
      </c>
      <c r="CT64" s="19">
        <v>1.563834035967711</v>
      </c>
      <c r="CU64" s="19">
        <v>1.6813507924479481</v>
      </c>
      <c r="CV64" s="19">
        <v>3.7962273311932741E-2</v>
      </c>
      <c r="CW64" s="19">
        <v>2.1207686705152806</v>
      </c>
      <c r="CX64" s="19">
        <v>5.532058287509678E-2</v>
      </c>
      <c r="CY64" s="19">
        <v>0.10185124079316364</v>
      </c>
      <c r="CZ64" s="19">
        <v>1136.2043092588576</v>
      </c>
      <c r="DA64" s="19">
        <v>2.2764808898436281E-2</v>
      </c>
      <c r="DB64" s="19">
        <v>1.0103781621154913E-2</v>
      </c>
      <c r="DC64" s="19">
        <v>1.3895477121936657E-3</v>
      </c>
      <c r="DD64" s="19">
        <v>1.4362840277126873E-3</v>
      </c>
      <c r="DE64" s="19">
        <v>2.9353956965002528E-3</v>
      </c>
      <c r="DF64" s="19">
        <v>1.5406642127357926E-2</v>
      </c>
      <c r="DG64" s="19">
        <v>0.19954403951883698</v>
      </c>
      <c r="DH64" s="19">
        <v>2.1247856563169509E-4</v>
      </c>
      <c r="DI64" s="19">
        <v>7.5869615533701289E-4</v>
      </c>
      <c r="DJ64" s="19">
        <v>1.861696105404335E-4</v>
      </c>
      <c r="DK64" s="19">
        <v>1.984689039842501E-5</v>
      </c>
      <c r="DL64" s="19">
        <v>7.3366285027118444E-6</v>
      </c>
      <c r="DM64" s="19">
        <v>5.1953418507894858E-3</v>
      </c>
      <c r="DN64" s="19">
        <v>384.54435577323824</v>
      </c>
      <c r="DO64" s="19">
        <v>0.12952166506401125</v>
      </c>
      <c r="DP64" s="19">
        <v>0.18429960858051597</v>
      </c>
      <c r="DQ64" s="19">
        <v>0.1981490911488866</v>
      </c>
      <c r="DR64" s="19">
        <v>4.473896814687457E-3</v>
      </c>
      <c r="DS64" s="19">
        <v>0.24993498470822234</v>
      </c>
      <c r="DT64" s="19">
        <v>6.5195932150288885E-3</v>
      </c>
      <c r="DU64" s="19">
        <v>1.2003283839518323E-2</v>
      </c>
      <c r="DV64" s="19">
        <v>133.90296198171924</v>
      </c>
      <c r="DW64" s="19">
        <v>2.6828584574166924E-3</v>
      </c>
      <c r="DX64" s="19">
        <v>1.1907420833244414E-3</v>
      </c>
      <c r="DY64" s="19">
        <v>1.6375976834573236E-4</v>
      </c>
      <c r="DZ64" s="19">
        <v>1.6926769595092806E-4</v>
      </c>
      <c r="EA64" s="19">
        <v>3.4593970041018961E-4</v>
      </c>
      <c r="EB64" s="19">
        <v>1.8156901872615212E-3</v>
      </c>
      <c r="EC64" s="19">
        <v>2.3681520610286513E-2</v>
      </c>
      <c r="ED64" s="19">
        <v>2.5579413386012216E-5</v>
      </c>
      <c r="EE64" s="19">
        <v>8.9413199383160677E-5</v>
      </c>
      <c r="EF64" s="19">
        <v>2.1940299010666514E-5</v>
      </c>
      <c r="EG64" s="19">
        <v>2.6521522879914199E-6</v>
      </c>
      <c r="EH64" s="19">
        <v>1.2401165588858841E-6</v>
      </c>
    </row>
    <row r="65" spans="1:138" x14ac:dyDescent="0.35">
      <c r="A65" s="19" t="s">
        <v>80</v>
      </c>
      <c r="B65" s="19">
        <v>15</v>
      </c>
      <c r="C65" s="19">
        <v>5.667860669246598E-2</v>
      </c>
      <c r="D65" s="19">
        <v>255.69266562336932</v>
      </c>
      <c r="E65" s="19">
        <v>4.6025045373405158</v>
      </c>
      <c r="F65" s="19">
        <v>11.625852431435234</v>
      </c>
      <c r="G65" s="19">
        <v>11.621041507373354</v>
      </c>
      <c r="H65" s="19">
        <v>2.5495760429587559E-2</v>
      </c>
      <c r="I65" s="19">
        <v>1.0111140037996915</v>
      </c>
      <c r="J65" s="19">
        <v>0.12198033234955544</v>
      </c>
      <c r="K65" s="19">
        <v>1.4226663880344335</v>
      </c>
      <c r="L65" s="19">
        <v>768.14296590352922</v>
      </c>
      <c r="M65" s="19">
        <v>4.6550883081673385E-2</v>
      </c>
      <c r="N65" s="19">
        <v>3.7275619888946388E-3</v>
      </c>
      <c r="O65" s="19">
        <v>1.4796967831069215E-3</v>
      </c>
      <c r="P65" s="19">
        <v>5.5863290705606182E-3</v>
      </c>
      <c r="Q65" s="19">
        <v>8.3250288611117201E-3</v>
      </c>
      <c r="R65" s="19">
        <v>-1.7456772334849735E-3</v>
      </c>
      <c r="S65" s="19">
        <v>0.76627802438308501</v>
      </c>
      <c r="T65" s="19">
        <v>-1.3495672923169568E-5</v>
      </c>
      <c r="U65" s="19">
        <v>2.7031991536551991E-3</v>
      </c>
      <c r="V65" s="19">
        <v>4.4296991364431553E-6</v>
      </c>
      <c r="W65" s="19">
        <v>0</v>
      </c>
      <c r="X65" s="19">
        <v>2.0343115060762924E-6</v>
      </c>
      <c r="Y65" s="19">
        <v>6831780.3961295038</v>
      </c>
      <c r="Z65" s="19"/>
      <c r="AA65" s="19">
        <v>4.6372224333301099E-2</v>
      </c>
      <c r="AB65" s="19">
        <v>3423.4468086887814</v>
      </c>
      <c r="AC65" s="19">
        <v>1.6424601034153923</v>
      </c>
      <c r="AD65" s="19">
        <v>2.3286888980721479</v>
      </c>
      <c r="AE65" s="19">
        <v>3.0862789895952569</v>
      </c>
      <c r="AF65" s="19">
        <v>8.6450462786993393E-2</v>
      </c>
      <c r="AG65" s="19">
        <v>1.8433469433965652</v>
      </c>
      <c r="AH65" s="19">
        <v>7.3649541705136434E-2</v>
      </c>
      <c r="AI65" s="19">
        <v>0.22521713243397443</v>
      </c>
      <c r="AJ65" s="19">
        <v>1183.2362163448956</v>
      </c>
      <c r="AK65" s="19">
        <v>3.5799683234975191E-2</v>
      </c>
      <c r="AL65" s="19">
        <v>1.2246874999984652E-2</v>
      </c>
      <c r="AM65" s="19">
        <v>1.648251658119232E-3</v>
      </c>
      <c r="AN65" s="19">
        <v>5.7195012841566098E-3</v>
      </c>
      <c r="AO65" s="19">
        <v>3.1033264750733879E-2</v>
      </c>
      <c r="AP65" s="19">
        <v>1.1738504553775014E-2</v>
      </c>
      <c r="AQ65" s="19">
        <v>0.21620514880306418</v>
      </c>
      <c r="AR65" s="19">
        <v>4.5083092040538683E-4</v>
      </c>
      <c r="AS65" s="19">
        <v>1.6273734947862839E-3</v>
      </c>
      <c r="AT65" s="19">
        <v>7.9355058991778613E-5</v>
      </c>
      <c r="AU65" s="19">
        <v>0</v>
      </c>
      <c r="AV65" s="19">
        <v>1.4220496396795074E-5</v>
      </c>
      <c r="AW65" s="19">
        <v>2163961.948839779</v>
      </c>
      <c r="AX65" s="19">
        <v>5.503370528841243E-3</v>
      </c>
      <c r="AY65" s="19">
        <v>406.28838803541271</v>
      </c>
      <c r="AZ65" s="19">
        <v>0.1949241525048567</v>
      </c>
      <c r="BA65" s="19">
        <v>0.27636452718716809</v>
      </c>
      <c r="BB65" s="19">
        <v>0.3662739296920709</v>
      </c>
      <c r="BC65" s="19">
        <v>1.0259782357797403E-2</v>
      </c>
      <c r="BD65" s="19">
        <v>0.21876503421107465</v>
      </c>
      <c r="BE65" s="19">
        <v>8.7405925230039164E-3</v>
      </c>
      <c r="BF65" s="19">
        <v>2.6728356188365682E-2</v>
      </c>
      <c r="BG65" s="19">
        <v>140.4243038868816</v>
      </c>
      <c r="BH65" s="19">
        <v>4.2486407432418549E-3</v>
      </c>
      <c r="BI65" s="19">
        <v>1.4534366620174632E-3</v>
      </c>
      <c r="BJ65" s="19">
        <v>1.9561148359435103E-4</v>
      </c>
      <c r="BK65" s="19">
        <v>6.7877992180532544E-4</v>
      </c>
      <c r="BL65" s="19">
        <v>3.6829709400044808E-3</v>
      </c>
      <c r="BM65" s="19">
        <v>1.393104189904521E-3</v>
      </c>
      <c r="BN65" s="19">
        <v>2.5658830500654931E-2</v>
      </c>
      <c r="BO65" s="19">
        <v>5.4273664950445008E-5</v>
      </c>
      <c r="BP65" s="19">
        <v>1.931337014643192E-4</v>
      </c>
      <c r="BQ65" s="19">
        <v>9.417712849633407E-6</v>
      </c>
      <c r="BR65" s="19">
        <v>0</v>
      </c>
      <c r="BS65" s="19">
        <v>1.7373101432672947E-6</v>
      </c>
      <c r="BT65" s="19">
        <v>256815.03499124752</v>
      </c>
      <c r="BU65" s="19">
        <v>5.3021295182612518E-2</v>
      </c>
      <c r="BV65" s="19">
        <v>255.69266562336932</v>
      </c>
      <c r="BW65" s="19">
        <v>4.5271134857682407</v>
      </c>
      <c r="BX65" s="19">
        <v>14.000792887374164</v>
      </c>
      <c r="BY65" s="19">
        <v>13.758449416219237</v>
      </c>
      <c r="BZ65" s="19">
        <v>2.5007023669040493E-2</v>
      </c>
      <c r="CA65" s="19">
        <v>0.98863458993069842</v>
      </c>
      <c r="CB65" s="19">
        <v>0.12140826030300592</v>
      </c>
      <c r="CC65" s="19">
        <v>0.89441784557113913</v>
      </c>
      <c r="CD65" s="19">
        <v>768.14296590352922</v>
      </c>
      <c r="CE65" s="19">
        <v>4.4563508388261432E-2</v>
      </c>
      <c r="CF65" s="19">
        <v>4.0593776293087669E-3</v>
      </c>
      <c r="CG65" s="19">
        <v>1.5050624525311913E-3</v>
      </c>
      <c r="CH65" s="19">
        <v>5.6878178140984522E-3</v>
      </c>
      <c r="CI65" s="19">
        <v>9.0177557002914296E-3</v>
      </c>
      <c r="CJ65" s="19">
        <v>-1.7169792999660253E-3</v>
      </c>
      <c r="CK65" s="19">
        <v>0.78143583414581386</v>
      </c>
      <c r="CL65" s="19">
        <v>-1.3428802423345573E-5</v>
      </c>
      <c r="CM65" s="19">
        <v>2.7476374865559074E-3</v>
      </c>
      <c r="CN65" s="19">
        <v>4.3588122197390033E-6</v>
      </c>
      <c r="CO65" s="19">
        <v>0</v>
      </c>
      <c r="CP65" s="19">
        <v>2.0989253471984447E-6</v>
      </c>
      <c r="CQ65" s="19">
        <v>4.348976212586099E-2</v>
      </c>
      <c r="CR65" s="19">
        <v>3423.4468086887814</v>
      </c>
      <c r="CS65" s="19">
        <v>1.6028484468781345</v>
      </c>
      <c r="CT65" s="19">
        <v>2.88104457135633</v>
      </c>
      <c r="CU65" s="19">
        <v>3.5497609320929557</v>
      </c>
      <c r="CV65" s="19">
        <v>8.47545278980886E-2</v>
      </c>
      <c r="CW65" s="19">
        <v>1.8013343287754595</v>
      </c>
      <c r="CX65" s="19">
        <v>8.3084816121778537E-2</v>
      </c>
      <c r="CY65" s="19">
        <v>0.14022189786484779</v>
      </c>
      <c r="CZ65" s="19">
        <v>1183.2362163448956</v>
      </c>
      <c r="DA65" s="19">
        <v>3.6333653992709936E-2</v>
      </c>
      <c r="DB65" s="19">
        <v>1.3275918305994545E-2</v>
      </c>
      <c r="DC65" s="19">
        <v>1.6724540661628819E-3</v>
      </c>
      <c r="DD65" s="19">
        <v>5.7995048307496926E-3</v>
      </c>
      <c r="DE65" s="19">
        <v>3.3690305449424439E-2</v>
      </c>
      <c r="DF65" s="19">
        <v>1.1494698271620214E-2</v>
      </c>
      <c r="DG65" s="19">
        <v>0.22180335607523385</v>
      </c>
      <c r="DH65" s="19">
        <v>4.2687507272048806E-4</v>
      </c>
      <c r="DI65" s="19">
        <v>1.6401284417995748E-3</v>
      </c>
      <c r="DJ65" s="19">
        <v>7.8078654376025853E-5</v>
      </c>
      <c r="DK65" s="19">
        <v>0</v>
      </c>
      <c r="DL65" s="19">
        <v>1.4665396948874889E-5</v>
      </c>
      <c r="DM65" s="19">
        <v>5.1612852010185541E-3</v>
      </c>
      <c r="DN65" s="19">
        <v>406.28838803541271</v>
      </c>
      <c r="DO65" s="19">
        <v>0.19022311376194748</v>
      </c>
      <c r="DP65" s="19">
        <v>0.34191708537246646</v>
      </c>
      <c r="DQ65" s="19">
        <v>0.42127911651810362</v>
      </c>
      <c r="DR65" s="19">
        <v>1.0058511915833079E-2</v>
      </c>
      <c r="DS65" s="19">
        <v>0.21377905416656515</v>
      </c>
      <c r="DT65" s="19">
        <v>9.8603535847735721E-3</v>
      </c>
      <c r="DU65" s="19">
        <v>1.6641277646313318E-2</v>
      </c>
      <c r="DV65" s="19">
        <v>140.4243038868816</v>
      </c>
      <c r="DW65" s="19">
        <v>4.3120114133710016E-3</v>
      </c>
      <c r="DX65" s="19">
        <v>1.5755616341234337E-3</v>
      </c>
      <c r="DY65" s="19">
        <v>1.9848378098938374E-4</v>
      </c>
      <c r="DZ65" s="19">
        <v>6.8827459597403824E-4</v>
      </c>
      <c r="EA65" s="19">
        <v>3.9983036566325347E-3</v>
      </c>
      <c r="EB65" s="19">
        <v>1.3641697075231457E-3</v>
      </c>
      <c r="EC65" s="19">
        <v>2.6323215471592772E-2</v>
      </c>
      <c r="ED65" s="19">
        <v>5.1389719790505721E-5</v>
      </c>
      <c r="EE65" s="19">
        <v>1.9464743518098001E-4</v>
      </c>
      <c r="EF65" s="19">
        <v>9.2662314909924727E-6</v>
      </c>
      <c r="EG65" s="19">
        <v>0</v>
      </c>
      <c r="EH65" s="19">
        <v>1.7916633965086991E-6</v>
      </c>
    </row>
    <row r="66" spans="1:138" x14ac:dyDescent="0.35">
      <c r="A66" s="20" t="s">
        <v>81</v>
      </c>
      <c r="B66" s="20">
        <v>9</v>
      </c>
      <c r="C66" s="20">
        <v>7.6160201989827453E-2</v>
      </c>
      <c r="D66" s="20">
        <v>149.93092592592683</v>
      </c>
      <c r="E66" s="20">
        <v>7.4369041313642397</v>
      </c>
      <c r="F66" s="20">
        <v>13.922923154676548</v>
      </c>
      <c r="G66" s="20">
        <v>13.099189760558396</v>
      </c>
      <c r="H66" s="20">
        <v>-3.3563065786564343E-3</v>
      </c>
      <c r="I66" s="20">
        <v>1.3054277528747351</v>
      </c>
      <c r="J66" s="20">
        <v>0.10194370759139172</v>
      </c>
      <c r="K66" s="20">
        <v>1.3767715816102426</v>
      </c>
      <c r="L66" s="20">
        <v>2228.3253036066499</v>
      </c>
      <c r="M66" s="20">
        <v>6.4775139106254986E-2</v>
      </c>
      <c r="N66" s="20">
        <v>2.1561522132144692E-3</v>
      </c>
      <c r="O66" s="20">
        <v>2.4359533644448838E-3</v>
      </c>
      <c r="P66" s="20">
        <v>3.6605280515530809E-2</v>
      </c>
      <c r="Q66" s="20">
        <v>4.3028806249547072E-3</v>
      </c>
      <c r="R66" s="20">
        <v>-5.5337998146994909E-3</v>
      </c>
      <c r="S66" s="20">
        <v>0.71591290782259775</v>
      </c>
      <c r="T66" s="20">
        <v>7.7048539857129742E-5</v>
      </c>
      <c r="U66" s="20">
        <v>1.0720902879094993E-3</v>
      </c>
      <c r="V66" s="20">
        <v>1.6760554299463049E-4</v>
      </c>
      <c r="W66" s="20">
        <v>-1.1551785282414645E-6</v>
      </c>
      <c r="X66" s="20">
        <v>1.4641257172283879E-6</v>
      </c>
      <c r="Y66" s="20">
        <v>7756451.8943044841</v>
      </c>
      <c r="Z66" s="20"/>
      <c r="AA66" s="20">
        <v>5.2680381464237022E-2</v>
      </c>
      <c r="AB66" s="20">
        <v>2307.3885958179799</v>
      </c>
      <c r="AC66" s="20">
        <v>1.3488369236986721</v>
      </c>
      <c r="AD66" s="20">
        <v>2.8267448408454112</v>
      </c>
      <c r="AE66" s="20">
        <v>3.0499095642870286</v>
      </c>
      <c r="AF66" s="20">
        <v>3.5563727224450593E-2</v>
      </c>
      <c r="AG66" s="20">
        <v>2.0782175034818859</v>
      </c>
      <c r="AH66" s="20">
        <v>6.5432710993366297E-2</v>
      </c>
      <c r="AI66" s="20">
        <v>0.27561639656658349</v>
      </c>
      <c r="AJ66" s="20">
        <v>7607.9761111033431</v>
      </c>
      <c r="AK66" s="20">
        <v>1.9595950905910677E-2</v>
      </c>
      <c r="AL66" s="20">
        <v>8.2148948104150358E-3</v>
      </c>
      <c r="AM66" s="20">
        <v>2.3632959390904921E-3</v>
      </c>
      <c r="AN66" s="20">
        <v>1.3743335776090004E-2</v>
      </c>
      <c r="AO66" s="20">
        <v>5.0128607982757112E-3</v>
      </c>
      <c r="AP66" s="20">
        <v>2.3256312153647329E-2</v>
      </c>
      <c r="AQ66" s="20">
        <v>0.16374457172621235</v>
      </c>
      <c r="AR66" s="20">
        <v>5.5334713136090407E-4</v>
      </c>
      <c r="AS66" s="20">
        <v>8.6700989500389193E-4</v>
      </c>
      <c r="AT66" s="20">
        <v>4.6931381546932738E-4</v>
      </c>
      <c r="AU66" s="20">
        <v>7.7376731515371436E-6</v>
      </c>
      <c r="AV66" s="20">
        <v>1.167209112940205E-5</v>
      </c>
      <c r="AW66" s="20">
        <v>2164104.9167989953</v>
      </c>
      <c r="AX66" s="20">
        <v>7.3054544838580503E-3</v>
      </c>
      <c r="AY66" s="20">
        <v>319.97722671702235</v>
      </c>
      <c r="AZ66" s="20">
        <v>0.18705002656287198</v>
      </c>
      <c r="BA66" s="20">
        <v>0.39199897947390094</v>
      </c>
      <c r="BB66" s="20">
        <v>0.42294635844480449</v>
      </c>
      <c r="BC66" s="20">
        <v>4.9799178946202897E-3</v>
      </c>
      <c r="BD66" s="20">
        <v>0.28819691424502697</v>
      </c>
      <c r="BE66" s="20">
        <v>9.0738844068922481E-3</v>
      </c>
      <c r="BF66" s="20">
        <v>3.8221117314593607E-2</v>
      </c>
      <c r="BG66" s="20">
        <v>1055.0364604264701</v>
      </c>
      <c r="BH66" s="20">
        <v>2.7174694531821525E-3</v>
      </c>
      <c r="BI66" s="20">
        <v>1.1392009408267092E-3</v>
      </c>
      <c r="BJ66" s="20">
        <v>3.2773018028794579E-4</v>
      </c>
      <c r="BK66" s="20">
        <v>1.9058577629465843E-3</v>
      </c>
      <c r="BL66" s="20">
        <v>6.9515871711332399E-4</v>
      </c>
      <c r="BM66" s="20">
        <v>3.2250702287758386E-3</v>
      </c>
      <c r="BN66" s="20">
        <v>2.2707286516836525E-2</v>
      </c>
      <c r="BO66" s="20">
        <v>7.7484096759870494E-5</v>
      </c>
      <c r="BP66" s="20">
        <v>1.2023263972196854E-4</v>
      </c>
      <c r="BQ66" s="20">
        <v>6.5082116383011719E-5</v>
      </c>
      <c r="BR66" s="20">
        <v>1.0834909610815706E-6</v>
      </c>
      <c r="BS66" s="20">
        <v>1.7596339452300999E-6</v>
      </c>
      <c r="BT66" s="20">
        <v>300107.35550009646</v>
      </c>
      <c r="BU66" s="20">
        <v>7.05200266991204E-2</v>
      </c>
      <c r="BV66" s="20">
        <v>149.93092592592683</v>
      </c>
      <c r="BW66" s="20">
        <v>7.3203080534658707</v>
      </c>
      <c r="BX66" s="20">
        <v>16.668736792363102</v>
      </c>
      <c r="BY66" s="20">
        <v>15.622592383936198</v>
      </c>
      <c r="BZ66" s="20">
        <v>-3.2886181062568237E-3</v>
      </c>
      <c r="CA66" s="20">
        <v>1.2767220030330992</v>
      </c>
      <c r="CB66" s="20">
        <v>9.6775370201004948E-2</v>
      </c>
      <c r="CC66" s="20">
        <v>0.8647167864261166</v>
      </c>
      <c r="CD66" s="20">
        <v>2228.3253036066499</v>
      </c>
      <c r="CE66" s="20">
        <v>6.1161178796001872E-2</v>
      </c>
      <c r="CF66" s="20">
        <v>2.3399218282033631E-3</v>
      </c>
      <c r="CG66" s="20">
        <v>2.4826175193409451E-3</v>
      </c>
      <c r="CH66" s="20">
        <v>3.7344800435833075E-2</v>
      </c>
      <c r="CI66" s="20">
        <v>4.6512694669403618E-3</v>
      </c>
      <c r="CJ66" s="20">
        <v>-5.4121923542434815E-3</v>
      </c>
      <c r="CK66" s="20">
        <v>0.73221555932374605</v>
      </c>
      <c r="CL66" s="20">
        <v>7.3879791785173317E-5</v>
      </c>
      <c r="CM66" s="20">
        <v>1.0935898616664941E-3</v>
      </c>
      <c r="CN66" s="20">
        <v>1.6542886840773547E-4</v>
      </c>
      <c r="CO66" s="20">
        <v>-1.1592048738043974E-6</v>
      </c>
      <c r="CP66" s="20">
        <v>1.5068326998087283E-6</v>
      </c>
      <c r="CQ66" s="20">
        <v>4.8748853688621717E-2</v>
      </c>
      <c r="CR66" s="20">
        <v>2307.3885958179799</v>
      </c>
      <c r="CS66" s="20">
        <v>1.3191136611054848</v>
      </c>
      <c r="CT66" s="20">
        <v>3.3939262651186284</v>
      </c>
      <c r="CU66" s="20">
        <v>3.6440526910380355</v>
      </c>
      <c r="CV66" s="20">
        <v>3.4877740406237139E-2</v>
      </c>
      <c r="CW66" s="20">
        <v>2.0321515300874164</v>
      </c>
      <c r="CX66" s="20">
        <v>6.7453315935678493E-2</v>
      </c>
      <c r="CY66" s="20">
        <v>0.17198820709821341</v>
      </c>
      <c r="CZ66" s="20">
        <v>7607.9761111033431</v>
      </c>
      <c r="DA66" s="20">
        <v>1.8153668492720557E-2</v>
      </c>
      <c r="DB66" s="20">
        <v>8.9323503584160472E-3</v>
      </c>
      <c r="DC66" s="20">
        <v>2.4184128836337144E-3</v>
      </c>
      <c r="DD66" s="20">
        <v>1.4028123128942936E-2</v>
      </c>
      <c r="DE66" s="20">
        <v>5.4264284456568669E-3</v>
      </c>
      <c r="DF66" s="20">
        <v>2.2792120152070029E-2</v>
      </c>
      <c r="DG66" s="20">
        <v>0.16721600178278781</v>
      </c>
      <c r="DH66" s="20">
        <v>5.3175280967912911E-4</v>
      </c>
      <c r="DI66" s="20">
        <v>8.8466054745232642E-4</v>
      </c>
      <c r="DJ66" s="20">
        <v>4.6273145497526392E-4</v>
      </c>
      <c r="DK66" s="20">
        <v>7.7853400960995344E-6</v>
      </c>
      <c r="DL66" s="20">
        <v>1.2008299382167653E-5</v>
      </c>
      <c r="DM66" s="20">
        <v>6.7602496767083632E-3</v>
      </c>
      <c r="DN66" s="20">
        <v>319.97722671702235</v>
      </c>
      <c r="DO66" s="20">
        <v>0.18292815166464821</v>
      </c>
      <c r="DP66" s="20">
        <v>0.47065289130881555</v>
      </c>
      <c r="DQ66" s="20">
        <v>0.50533918569346814</v>
      </c>
      <c r="DR66" s="20">
        <v>4.8838605266752853E-3</v>
      </c>
      <c r="DS66" s="20">
        <v>0.28180871312472239</v>
      </c>
      <c r="DT66" s="20">
        <v>9.3540918963908089E-3</v>
      </c>
      <c r="DU66" s="20">
        <v>2.3850473056451084E-2</v>
      </c>
      <c r="DV66" s="20">
        <v>1055.0364604264701</v>
      </c>
      <c r="DW66" s="20">
        <v>2.5174608687799633E-3</v>
      </c>
      <c r="DX66" s="20">
        <v>1.2386941241414693E-3</v>
      </c>
      <c r="DY66" s="20">
        <v>3.3537352527631092E-4</v>
      </c>
      <c r="DZ66" s="20">
        <v>1.9453506630740804E-3</v>
      </c>
      <c r="EA66" s="20">
        <v>7.5251023090200733E-4</v>
      </c>
      <c r="EB66" s="20">
        <v>3.1606983801855614E-3</v>
      </c>
      <c r="EC66" s="20">
        <v>2.3188687250227668E-2</v>
      </c>
      <c r="ED66" s="20">
        <v>7.4460286901962123E-5</v>
      </c>
      <c r="EE66" s="20">
        <v>1.2268034481613104E-4</v>
      </c>
      <c r="EF66" s="20">
        <v>6.4169307218591172E-5</v>
      </c>
      <c r="EG66" s="20">
        <v>1.090165668395289E-6</v>
      </c>
      <c r="EH66" s="20">
        <v>1.8103192464048487E-6</v>
      </c>
    </row>
    <row r="67" spans="1:138" x14ac:dyDescent="0.35">
      <c r="A67" s="20" t="s">
        <v>82</v>
      </c>
      <c r="B67" s="20">
        <v>10</v>
      </c>
      <c r="C67" s="20">
        <v>7.2952836406938143E-2</v>
      </c>
      <c r="D67" s="20">
        <v>552.7034869240357</v>
      </c>
      <c r="E67" s="20">
        <v>5.7293766333120226</v>
      </c>
      <c r="F67" s="20">
        <v>10.369356934349302</v>
      </c>
      <c r="G67" s="20">
        <v>9.7686682491444081</v>
      </c>
      <c r="H67" s="20">
        <v>-1.8336063078009356E-3</v>
      </c>
      <c r="I67" s="20">
        <v>1.6822165742383874</v>
      </c>
      <c r="J67" s="20">
        <v>9.8459734426666543E-2</v>
      </c>
      <c r="K67" s="20">
        <v>1.3818874787836624</v>
      </c>
      <c r="L67" s="20">
        <v>786.14011264011299</v>
      </c>
      <c r="M67" s="20">
        <v>4.650517265467214E-2</v>
      </c>
      <c r="N67" s="20">
        <v>1.5406130070369059E-3</v>
      </c>
      <c r="O67" s="20">
        <v>1.8500439306850668E-3</v>
      </c>
      <c r="P67" s="20">
        <v>2.5183392165262733E-2</v>
      </c>
      <c r="Q67" s="20">
        <v>3.5486385900430802E-3</v>
      </c>
      <c r="R67" s="20">
        <v>-6.4702582936615443E-3</v>
      </c>
      <c r="S67" s="20">
        <v>0.8569150454386385</v>
      </c>
      <c r="T67" s="20">
        <v>5.7895464923643692E-5</v>
      </c>
      <c r="U67" s="20">
        <v>1.3762249749607229E-3</v>
      </c>
      <c r="V67" s="20">
        <v>1.8871895728384263E-4</v>
      </c>
      <c r="W67" s="20">
        <v>2.2540305357607837E-6</v>
      </c>
      <c r="X67" s="20">
        <v>7.2634340780655563E-7</v>
      </c>
      <c r="Y67" s="20">
        <v>7589275.1658879407</v>
      </c>
      <c r="Z67" s="20"/>
      <c r="AA67" s="20">
        <v>5.8055127216577726E-2</v>
      </c>
      <c r="AB67" s="20">
        <v>2325.2637874083334</v>
      </c>
      <c r="AC67" s="20">
        <v>1.0127100173608321</v>
      </c>
      <c r="AD67" s="20">
        <v>2.1078633665102657</v>
      </c>
      <c r="AE67" s="20">
        <v>1.0501983387510319</v>
      </c>
      <c r="AF67" s="20">
        <v>2.8635517045571525E-2</v>
      </c>
      <c r="AG67" s="20">
        <v>2.1727437125035465</v>
      </c>
      <c r="AH67" s="20">
        <v>6.5068725760337773E-2</v>
      </c>
      <c r="AI67" s="20">
        <v>0.13387045768666339</v>
      </c>
      <c r="AJ67" s="20">
        <v>1249.796093125218</v>
      </c>
      <c r="AK67" s="20">
        <v>2.2227746608143587E-2</v>
      </c>
      <c r="AL67" s="20">
        <v>8.0879062496821471E-3</v>
      </c>
      <c r="AM67" s="20">
        <v>1.7242910483660022E-3</v>
      </c>
      <c r="AN67" s="20">
        <v>1.1395055129331918E-2</v>
      </c>
      <c r="AO67" s="20">
        <v>3.0852432991729413E-3</v>
      </c>
      <c r="AP67" s="20">
        <v>2.1960950482646797E-2</v>
      </c>
      <c r="AQ67" s="20">
        <v>0.13947208338125955</v>
      </c>
      <c r="AR67" s="20">
        <v>7.4503210382899463E-4</v>
      </c>
      <c r="AS67" s="20">
        <v>7.3550767287793722E-4</v>
      </c>
      <c r="AT67" s="20">
        <v>5.0226974023186328E-4</v>
      </c>
      <c r="AU67" s="20">
        <v>1.8646520062617785E-5</v>
      </c>
      <c r="AV67" s="20">
        <v>6.5754087604869442E-6</v>
      </c>
      <c r="AW67" s="20">
        <v>1775132.4361344387</v>
      </c>
      <c r="AX67" s="20">
        <v>7.8281517569405452E-3</v>
      </c>
      <c r="AY67" s="20">
        <v>313.53850513229116</v>
      </c>
      <c r="AZ67" s="20">
        <v>0.1365537908839641</v>
      </c>
      <c r="BA67" s="20">
        <v>0.28422423835850552</v>
      </c>
      <c r="BB67" s="20">
        <v>0.14160871510901421</v>
      </c>
      <c r="BC67" s="20">
        <v>3.8612123307376293E-3</v>
      </c>
      <c r="BD67" s="20">
        <v>0.29297270242755302</v>
      </c>
      <c r="BE67" s="20">
        <v>8.7738651916556294E-3</v>
      </c>
      <c r="BF67" s="20">
        <v>1.8051088832047944E-2</v>
      </c>
      <c r="BG67" s="20">
        <v>170.07570614892839</v>
      </c>
      <c r="BH67" s="20">
        <v>2.9971887412156405E-3</v>
      </c>
      <c r="BI67" s="20">
        <v>1.0905730562302599E-3</v>
      </c>
      <c r="BJ67" s="20">
        <v>2.3250335753099164E-4</v>
      </c>
      <c r="BK67" s="20">
        <v>1.5365089201913281E-3</v>
      </c>
      <c r="BL67" s="20">
        <v>4.1601412159360723E-4</v>
      </c>
      <c r="BM67" s="20">
        <v>2.9612139589925081E-3</v>
      </c>
      <c r="BN67" s="20">
        <v>1.8806411886621403E-2</v>
      </c>
      <c r="BO67" s="20">
        <v>1.0046010838644161E-4</v>
      </c>
      <c r="BP67" s="20">
        <v>9.9175834378992912E-5</v>
      </c>
      <c r="BQ67" s="20">
        <v>6.7726037956754108E-5</v>
      </c>
      <c r="BR67" s="20">
        <v>2.6370161563616082E-6</v>
      </c>
      <c r="BS67" s="20">
        <v>1.014607599113222E-6</v>
      </c>
      <c r="BT67" s="20">
        <v>239358.80885917568</v>
      </c>
      <c r="BU67" s="20">
        <v>6.7626955940713773E-2</v>
      </c>
      <c r="BV67" s="20">
        <v>552.7034869240357</v>
      </c>
      <c r="BW67" s="20">
        <v>5.6386865385546141</v>
      </c>
      <c r="BX67" s="20">
        <v>12.418669006440707</v>
      </c>
      <c r="BY67" s="20">
        <v>11.638385477217517</v>
      </c>
      <c r="BZ67" s="20">
        <v>-1.7938767763911517E-3</v>
      </c>
      <c r="CA67" s="20">
        <v>1.6443960290632607</v>
      </c>
      <c r="CB67" s="20">
        <v>9.5157219694794903E-2</v>
      </c>
      <c r="CC67" s="20">
        <v>0.8681217768915096</v>
      </c>
      <c r="CD67" s="20">
        <v>786.14011264011299</v>
      </c>
      <c r="CE67" s="20">
        <v>4.3905945199970112E-2</v>
      </c>
      <c r="CF67" s="20">
        <v>1.6767675108298767E-3</v>
      </c>
      <c r="CG67" s="20">
        <v>1.8814733135793186E-3</v>
      </c>
      <c r="CH67" s="20">
        <v>2.5681277932123322E-2</v>
      </c>
      <c r="CI67" s="20">
        <v>3.8330356293540435E-3</v>
      </c>
      <c r="CJ67" s="20">
        <v>-6.3055360394199322E-3</v>
      </c>
      <c r="CK67" s="20">
        <v>0.87600987107798189</v>
      </c>
      <c r="CL67" s="20">
        <v>5.6321923494666336E-5</v>
      </c>
      <c r="CM67" s="20">
        <v>1.4031705539489729E-3</v>
      </c>
      <c r="CN67" s="20">
        <v>1.8606550980378991E-4</v>
      </c>
      <c r="CO67" s="20">
        <v>2.2666960853770549E-6</v>
      </c>
      <c r="CP67" s="20">
        <v>7.5297454546747041E-7</v>
      </c>
      <c r="CQ67" s="20">
        <v>5.383858781723104E-2</v>
      </c>
      <c r="CR67" s="20">
        <v>2325.2637874083334</v>
      </c>
      <c r="CS67" s="20">
        <v>0.98717799641713222</v>
      </c>
      <c r="CT67" s="20">
        <v>2.495360084757956</v>
      </c>
      <c r="CU67" s="20">
        <v>1.2384355952135286</v>
      </c>
      <c r="CV67" s="20">
        <v>2.8074094268179507E-2</v>
      </c>
      <c r="CW67" s="20">
        <v>2.1248790535925441</v>
      </c>
      <c r="CX67" s="20">
        <v>7.2706699571104136E-2</v>
      </c>
      <c r="CY67" s="20">
        <v>8.2488054674572264E-2</v>
      </c>
      <c r="CZ67" s="20">
        <v>1249.796093125218</v>
      </c>
      <c r="DA67" s="20">
        <v>2.0976523191405357E-2</v>
      </c>
      <c r="DB67" s="20">
        <v>8.8403926798987249E-3</v>
      </c>
      <c r="DC67" s="20">
        <v>1.7513624152977092E-3</v>
      </c>
      <c r="DD67" s="20">
        <v>1.1567978286472476E-2</v>
      </c>
      <c r="DE67" s="20">
        <v>3.3266574191334426E-3</v>
      </c>
      <c r="DF67" s="20">
        <v>2.1408237746169519E-2</v>
      </c>
      <c r="DG67" s="20">
        <v>0.14194641846214101</v>
      </c>
      <c r="DH67" s="20">
        <v>7.2262410317615962E-4</v>
      </c>
      <c r="DI67" s="20">
        <v>7.5065855760713545E-4</v>
      </c>
      <c r="DJ67" s="20">
        <v>4.947973580655806E-4</v>
      </c>
      <c r="DK67" s="20">
        <v>1.8747965639848863E-5</v>
      </c>
      <c r="DL67" s="20">
        <v>6.8166263245681146E-6</v>
      </c>
      <c r="DM67" s="20">
        <v>7.2595937003184698E-3</v>
      </c>
      <c r="DN67" s="20">
        <v>313.53850513229116</v>
      </c>
      <c r="DO67" s="20">
        <v>0.13311105388223388</v>
      </c>
      <c r="DP67" s="20">
        <v>0.33647428518801559</v>
      </c>
      <c r="DQ67" s="20">
        <v>0.16699062159250888</v>
      </c>
      <c r="DR67" s="20">
        <v>3.7855100988773431E-3</v>
      </c>
      <c r="DS67" s="20">
        <v>0.28651863313662346</v>
      </c>
      <c r="DT67" s="20">
        <v>9.8037693701989344E-3</v>
      </c>
      <c r="DU67" s="20">
        <v>1.1122687023291403E-2</v>
      </c>
      <c r="DV67" s="20">
        <v>170.07570614892839</v>
      </c>
      <c r="DW67" s="20">
        <v>2.8284738101204999E-3</v>
      </c>
      <c r="DX67" s="20">
        <v>1.1920383057817544E-3</v>
      </c>
      <c r="DY67" s="20">
        <v>2.3615365990340141E-4</v>
      </c>
      <c r="DZ67" s="20">
        <v>1.5598258739435028E-3</v>
      </c>
      <c r="EA67" s="20">
        <v>4.4856639488841815E-4</v>
      </c>
      <c r="EB67" s="20">
        <v>2.8866861888095755E-3</v>
      </c>
      <c r="EC67" s="20">
        <v>1.9140051160865056E-2</v>
      </c>
      <c r="ED67" s="20">
        <v>9.74386141947981E-5</v>
      </c>
      <c r="EE67" s="20">
        <v>1.0121877925911728E-4</v>
      </c>
      <c r="EF67" s="20">
        <v>6.6718462150997993E-5</v>
      </c>
      <c r="EG67" s="20">
        <v>2.6513627274779042E-6</v>
      </c>
      <c r="EH67" s="20">
        <v>1.051828277320642E-6</v>
      </c>
    </row>
    <row r="68" spans="1:138" x14ac:dyDescent="0.35">
      <c r="A68" s="4" t="s">
        <v>87</v>
      </c>
      <c r="B68" s="4">
        <v>29</v>
      </c>
      <c r="C68" s="4">
        <v>4.0471054318119148E-2</v>
      </c>
      <c r="D68" s="4">
        <v>1117.2657239057239</v>
      </c>
      <c r="E68" s="22">
        <v>3.9901354059961687</v>
      </c>
      <c r="F68" s="22">
        <v>7.464696242264532</v>
      </c>
      <c r="G68" s="22">
        <v>7.3178587243101765</v>
      </c>
      <c r="H68" s="22">
        <v>2.9797896851524145E-3</v>
      </c>
      <c r="I68" s="22">
        <v>0.81013755470417559</v>
      </c>
      <c r="J68" s="22">
        <v>0.10368131120427257</v>
      </c>
      <c r="K68" s="22">
        <v>1.4806538978398063</v>
      </c>
      <c r="L68" s="22">
        <v>618.36597402597408</v>
      </c>
      <c r="M68" s="22">
        <v>3.2429863130188807E-2</v>
      </c>
      <c r="N68" s="22">
        <v>2.3252536585942969E-3</v>
      </c>
      <c r="O68" s="22">
        <v>1.0788693109303024E-3</v>
      </c>
      <c r="P68" s="22">
        <v>1.0554344979425163E-2</v>
      </c>
      <c r="Q68" s="22">
        <v>3.2015820452592068E-2</v>
      </c>
      <c r="R68" s="22">
        <v>-9.5741456737326043E-4</v>
      </c>
      <c r="S68" s="22">
        <v>0.96179991517321628</v>
      </c>
      <c r="T68" s="22">
        <v>9.3299656167342076E-5</v>
      </c>
      <c r="U68" s="22">
        <v>2.0407985185334166E-3</v>
      </c>
      <c r="V68" s="22">
        <v>-1.6578891028400289E-6</v>
      </c>
      <c r="W68" s="22">
        <v>4.1308471475814978E-6</v>
      </c>
      <c r="X68" s="22">
        <v>0</v>
      </c>
      <c r="Y68" s="22">
        <v>7555262.2607252421</v>
      </c>
      <c r="Z68" s="22"/>
      <c r="AA68" s="22">
        <v>4.2461555069129325E-2</v>
      </c>
      <c r="AB68" s="22">
        <v>3205.2108516865428</v>
      </c>
      <c r="AC68" s="22">
        <v>0.81286203345023322</v>
      </c>
      <c r="AD68" s="22">
        <v>1.6066425205143302</v>
      </c>
      <c r="AE68" s="22">
        <v>1.6904820880603793</v>
      </c>
      <c r="AF68" s="4">
        <v>3.7902069043029375E-2</v>
      </c>
      <c r="AG68" s="4">
        <v>2.0257616994130356</v>
      </c>
      <c r="AH68" s="4">
        <v>6.4422376633358411E-2</v>
      </c>
      <c r="AI68" s="4">
        <v>9.4247055866379242E-2</v>
      </c>
      <c r="AJ68" s="4">
        <v>1234.5206567303521</v>
      </c>
      <c r="AK68" s="4">
        <v>2.2805668259926394E-2</v>
      </c>
      <c r="AL68" s="4">
        <v>1.119707916752836E-2</v>
      </c>
      <c r="AM68" s="4">
        <v>1.1911805298481088E-3</v>
      </c>
      <c r="AN68" s="22">
        <v>4.6446497686929459E-3</v>
      </c>
      <c r="AO68" s="22">
        <v>2.8608259103941637E-2</v>
      </c>
      <c r="AP68" s="4">
        <v>1.8373845684131022E-2</v>
      </c>
      <c r="AQ68" s="4">
        <v>0.16789582334069722</v>
      </c>
      <c r="AR68" s="4">
        <v>5.4139655332789227E-4</v>
      </c>
      <c r="AS68" s="4">
        <v>1.1127031102093328E-3</v>
      </c>
      <c r="AT68" s="4">
        <v>2.3885102439837517E-7</v>
      </c>
      <c r="AU68" s="4">
        <v>4.3865691318320821E-5</v>
      </c>
      <c r="AV68" s="4">
        <v>0</v>
      </c>
      <c r="AW68" s="4">
        <v>942231.34454617649</v>
      </c>
      <c r="AX68" s="4">
        <v>7.3916079746678123E-3</v>
      </c>
      <c r="AY68" s="4">
        <v>557.95559190535926</v>
      </c>
      <c r="AZ68" s="4">
        <v>0.14150111739839866</v>
      </c>
      <c r="BA68" s="4">
        <v>0.27968056392988877</v>
      </c>
      <c r="BB68" s="4">
        <v>0.29427515932464438</v>
      </c>
      <c r="BC68" s="4">
        <v>6.5979033348815734E-3</v>
      </c>
      <c r="BD68" s="4">
        <v>0.35263984815865218</v>
      </c>
      <c r="BE68" s="4">
        <v>1.1214496315430153E-2</v>
      </c>
      <c r="BF68" s="4">
        <v>1.6406306565944998E-2</v>
      </c>
      <c r="BG68" s="4">
        <v>214.90246215250838</v>
      </c>
      <c r="BH68" s="4">
        <v>3.9699572731912453E-3</v>
      </c>
      <c r="BI68" s="4">
        <v>1.9491612950337134E-3</v>
      </c>
      <c r="BJ68" s="4">
        <v>2.0735791445602493E-4</v>
      </c>
      <c r="BK68" s="4">
        <v>8.0852974446924222E-4</v>
      </c>
      <c r="BL68" s="4">
        <v>4.9800586857874128E-3</v>
      </c>
      <c r="BM68" s="4">
        <v>3.1984759875852437E-3</v>
      </c>
      <c r="BN68" s="4">
        <v>2.9226911371900515E-2</v>
      </c>
      <c r="BO68" s="4">
        <v>9.4245042945813453E-5</v>
      </c>
      <c r="BP68" s="4">
        <v>1.9369674919985516E-4</v>
      </c>
      <c r="BQ68" s="4">
        <v>4.1578626449886341E-8</v>
      </c>
      <c r="BR68" s="4">
        <v>7.6360367215694932E-6</v>
      </c>
      <c r="BS68" s="4">
        <v>0</v>
      </c>
      <c r="BT68" s="4">
        <v>164021.42382658389</v>
      </c>
      <c r="BU68" s="4">
        <v>3.7431364979586282E-2</v>
      </c>
      <c r="BV68" s="4">
        <v>1117.2657239057239</v>
      </c>
      <c r="BW68" s="4">
        <v>3.9312079770478277</v>
      </c>
      <c r="BX68" s="4">
        <v>8.9419805387963631</v>
      </c>
      <c r="BY68" s="4">
        <v>8.7589347710695069</v>
      </c>
      <c r="BZ68" s="4">
        <v>2.9264823057784848E-3</v>
      </c>
      <c r="CA68" s="4">
        <v>0.79266236369766474</v>
      </c>
      <c r="CB68" s="4">
        <v>9.4532375999820312E-2</v>
      </c>
      <c r="CC68" s="4">
        <v>0.92899234597326419</v>
      </c>
      <c r="CD68" s="4">
        <v>618.36597402597408</v>
      </c>
      <c r="CE68" s="4">
        <v>3.0987150503341929E-2</v>
      </c>
      <c r="CF68" s="4">
        <v>2.5240325642234261E-3</v>
      </c>
      <c r="CG68" s="4">
        <v>1.1040612920589332E-3</v>
      </c>
      <c r="CH68" s="4">
        <v>1.0780813445467823E-2</v>
      </c>
      <c r="CI68" s="4">
        <v>3.4633092087505549E-2</v>
      </c>
      <c r="CJ68" s="4">
        <v>-9.610367606532913E-4</v>
      </c>
      <c r="CK68" s="4">
        <v>0.98606375357269715</v>
      </c>
      <c r="CL68" s="4">
        <v>9.10759190253306E-5</v>
      </c>
      <c r="CM68" s="4">
        <v>2.0851941860048975E-3</v>
      </c>
      <c r="CN68" s="4">
        <v>-1.6405440789978192E-6</v>
      </c>
      <c r="CO68" s="4">
        <v>4.1557348016209626E-6</v>
      </c>
      <c r="CP68" s="4">
        <v>0</v>
      </c>
      <c r="CQ68" s="4">
        <v>3.9279369710323801E-2</v>
      </c>
      <c r="CR68" s="4">
        <v>3205.2108516865428</v>
      </c>
      <c r="CS68" s="4">
        <v>0.79613501062044645</v>
      </c>
      <c r="CT68" s="4">
        <v>1.8295654853517402</v>
      </c>
      <c r="CU68" s="4">
        <v>1.9447781439500669</v>
      </c>
      <c r="CV68" s="4">
        <v>3.7192785747759416E-2</v>
      </c>
      <c r="CW68" s="4">
        <v>1.9826231543958623</v>
      </c>
      <c r="CX68" s="4">
        <v>6.1508292306466698E-2</v>
      </c>
      <c r="CY68" s="4">
        <v>5.8433006544750872E-2</v>
      </c>
      <c r="CZ68" s="4">
        <v>1234.5206567303521</v>
      </c>
      <c r="DA68" s="4">
        <v>2.1697102221403662E-2</v>
      </c>
      <c r="DB68" s="4">
        <v>1.2111293902455607E-2</v>
      </c>
      <c r="DC68" s="4">
        <v>1.2189366468689285E-3</v>
      </c>
      <c r="DD68" s="4">
        <v>4.7334207366804644E-3</v>
      </c>
      <c r="DE68" s="4">
        <v>3.0832063310795396E-2</v>
      </c>
      <c r="DF68" s="4">
        <v>1.8129995358667505E-2</v>
      </c>
      <c r="DG68" s="4">
        <v>0.17896567637892963</v>
      </c>
      <c r="DH68" s="4">
        <v>5.2863131482842841E-4</v>
      </c>
      <c r="DI68" s="4">
        <v>1.1374719239887266E-3</v>
      </c>
      <c r="DJ68" s="4">
        <v>2.1974614221149507E-7</v>
      </c>
      <c r="DK68" s="4">
        <v>4.4179057984434777E-5</v>
      </c>
      <c r="DL68" s="4">
        <v>0</v>
      </c>
      <c r="DM68" s="4">
        <v>6.8376606065904053E-3</v>
      </c>
      <c r="DN68" s="4">
        <v>557.95559190535926</v>
      </c>
      <c r="DO68" s="4">
        <v>0.13858931647307193</v>
      </c>
      <c r="DP68" s="4">
        <v>0.31848647110747957</v>
      </c>
      <c r="DQ68" s="4">
        <v>0.33854242065270035</v>
      </c>
      <c r="DR68" s="4">
        <v>6.4744329614324454E-3</v>
      </c>
      <c r="DS68" s="4">
        <v>0.34513039136072332</v>
      </c>
      <c r="DT68" s="4">
        <v>1.0707219346547607E-2</v>
      </c>
      <c r="DU68" s="4">
        <v>1.0171880809754183E-2</v>
      </c>
      <c r="DV68" s="4">
        <v>214.90246215250838</v>
      </c>
      <c r="DW68" s="4">
        <v>3.776980695733114E-3</v>
      </c>
      <c r="DX68" s="4">
        <v>2.1083056531300084E-3</v>
      </c>
      <c r="DY68" s="4">
        <v>2.1218963424544129E-4</v>
      </c>
      <c r="DZ68" s="4">
        <v>8.2398278649342769E-4</v>
      </c>
      <c r="EA68" s="4">
        <v>5.3671733094209353E-3</v>
      </c>
      <c r="EB68" s="4">
        <v>3.1560270945245206E-3</v>
      </c>
      <c r="EC68" s="4">
        <v>3.1153925440570072E-2</v>
      </c>
      <c r="ED68" s="4">
        <v>9.2022900150111344E-5</v>
      </c>
      <c r="EE68" s="4">
        <v>1.9800844624337524E-4</v>
      </c>
      <c r="EF68" s="4">
        <v>3.825289334148449E-8</v>
      </c>
      <c r="EG68" s="4">
        <v>7.6905868562612634E-6</v>
      </c>
      <c r="EH68" s="4">
        <v>0</v>
      </c>
    </row>
    <row r="69" spans="1:138" x14ac:dyDescent="0.35">
      <c r="A69" s="4" t="s">
        <v>88</v>
      </c>
      <c r="B69" s="4">
        <v>30</v>
      </c>
      <c r="C69" s="4">
        <v>4.4375363037609403E-2</v>
      </c>
      <c r="D69" s="4">
        <v>427.82930657930416</v>
      </c>
      <c r="E69" s="22">
        <v>4.0546505695656183</v>
      </c>
      <c r="F69" s="22">
        <v>7.7328088372289079</v>
      </c>
      <c r="G69" s="22">
        <v>7.6274696683304049</v>
      </c>
      <c r="H69" s="22">
        <v>4.2158466795763801E-3</v>
      </c>
      <c r="I69" s="22">
        <v>0.91286010141602258</v>
      </c>
      <c r="J69" s="22">
        <v>0.14142697021976597</v>
      </c>
      <c r="K69" s="22">
        <v>1.4692998855422912</v>
      </c>
      <c r="L69" s="22">
        <v>573.12746842198874</v>
      </c>
      <c r="M69" s="22">
        <v>2.6687802174310209E-2</v>
      </c>
      <c r="N69" s="22">
        <v>2.0791468004584665E-3</v>
      </c>
      <c r="O69" s="22">
        <v>1.5006479602609E-3</v>
      </c>
      <c r="P69" s="22">
        <v>1.5828124271436712E-2</v>
      </c>
      <c r="Q69" s="22">
        <v>4.5524225805397382E-2</v>
      </c>
      <c r="R69" s="22">
        <v>-3.7382149760796289E-5</v>
      </c>
      <c r="S69" s="22">
        <v>0.82464646943881315</v>
      </c>
      <c r="T69" s="22">
        <v>1.5691829944633243E-4</v>
      </c>
      <c r="U69" s="22">
        <v>1.3561807133670688E-3</v>
      </c>
      <c r="V69" s="22">
        <v>0</v>
      </c>
      <c r="W69" s="22">
        <v>1.2591156131342902E-6</v>
      </c>
      <c r="X69" s="22">
        <v>0</v>
      </c>
      <c r="Y69" s="22">
        <v>7176308.6584137101</v>
      </c>
      <c r="Z69" s="22"/>
      <c r="AA69" s="22">
        <v>4.5848251523872188E-2</v>
      </c>
      <c r="AB69" s="22">
        <v>3536.2264285869496</v>
      </c>
      <c r="AC69" s="22">
        <v>0.74473061693717801</v>
      </c>
      <c r="AD69" s="22">
        <v>1.9252434278672015</v>
      </c>
      <c r="AE69" s="22">
        <v>1.3324267516217028</v>
      </c>
      <c r="AF69" s="4">
        <v>3.6502957054517483E-2</v>
      </c>
      <c r="AG69" s="4">
        <v>1.6902502087664484</v>
      </c>
      <c r="AH69" s="4">
        <v>0.1210530993352202</v>
      </c>
      <c r="AI69" s="4">
        <v>0.17758264376810737</v>
      </c>
      <c r="AJ69" s="4">
        <v>1246.6585437939577</v>
      </c>
      <c r="AK69" s="4">
        <v>2.6069778249988244E-2</v>
      </c>
      <c r="AL69" s="4">
        <v>9.641654021939939E-3</v>
      </c>
      <c r="AM69" s="4">
        <v>1.9188519348001354E-3</v>
      </c>
      <c r="AN69" s="22">
        <v>6.9773955552570772E-3</v>
      </c>
      <c r="AO69" s="22">
        <v>1.3540860744729596E-2</v>
      </c>
      <c r="AP69" s="4">
        <v>1.4217533042276716E-2</v>
      </c>
      <c r="AQ69" s="4">
        <v>0.13361864907027754</v>
      </c>
      <c r="AR69" s="4">
        <v>1.1956859588243458E-3</v>
      </c>
      <c r="AS69" s="4">
        <v>7.9369984654956377E-4</v>
      </c>
      <c r="AT69" s="4">
        <v>0</v>
      </c>
      <c r="AU69" s="4">
        <v>1.2591156131342896E-5</v>
      </c>
      <c r="AV69" s="4">
        <v>0</v>
      </c>
      <c r="AW69" s="4">
        <v>1103886.593294651</v>
      </c>
      <c r="AX69" s="4">
        <v>7.9811561549429227E-3</v>
      </c>
      <c r="AY69" s="4">
        <v>615.57800761700514</v>
      </c>
      <c r="AZ69" s="4">
        <v>0.12964096011486467</v>
      </c>
      <c r="BA69" s="4">
        <v>0.33514186306723509</v>
      </c>
      <c r="BB69" s="4">
        <v>0.23194572565497082</v>
      </c>
      <c r="BC69" s="4">
        <v>6.3543491995019076E-3</v>
      </c>
      <c r="BD69" s="4">
        <v>0.29423479432069227</v>
      </c>
      <c r="BE69" s="4">
        <v>2.1072639778447377E-2</v>
      </c>
      <c r="BF69" s="4">
        <v>3.0913170365567844E-2</v>
      </c>
      <c r="BG69" s="4">
        <v>217.01539708079585</v>
      </c>
      <c r="BH69" s="4">
        <v>4.5381658890427876E-3</v>
      </c>
      <c r="BI69" s="4">
        <v>1.678396531675131E-3</v>
      </c>
      <c r="BJ69" s="4">
        <v>3.3402924693606313E-4</v>
      </c>
      <c r="BK69" s="4">
        <v>1.2146086629348568E-3</v>
      </c>
      <c r="BL69" s="4">
        <v>2.3571612980650531E-3</v>
      </c>
      <c r="BM69" s="4">
        <v>2.4749548254722124E-3</v>
      </c>
      <c r="BN69" s="4">
        <v>2.3260021222120897E-2</v>
      </c>
      <c r="BO69" s="4">
        <v>2.0814220897128318E-4</v>
      </c>
      <c r="BP69" s="4">
        <v>1.3816540881974514E-4</v>
      </c>
      <c r="BQ69" s="4">
        <v>0</v>
      </c>
      <c r="BR69" s="4">
        <v>2.5182312262685792E-6</v>
      </c>
      <c r="BS69" s="4">
        <v>0</v>
      </c>
      <c r="BT69" s="4">
        <v>192161.99060165361</v>
      </c>
      <c r="BU69" s="4">
        <v>4.1041404616090869E-2</v>
      </c>
      <c r="BV69" s="4">
        <v>427.82930657930416</v>
      </c>
      <c r="BW69" s="4">
        <v>3.9951256466356555</v>
      </c>
      <c r="BX69" s="4">
        <v>9.2714950922562824</v>
      </c>
      <c r="BY69" s="4">
        <v>9.137187550028095</v>
      </c>
      <c r="BZ69" s="4">
        <v>4.146041882207404E-3</v>
      </c>
      <c r="CA69" s="4">
        <v>0.89399192538468264</v>
      </c>
      <c r="CB69" s="4">
        <v>0.12870280562577846</v>
      </c>
      <c r="CC69" s="4">
        <v>0.92185889637801577</v>
      </c>
      <c r="CD69" s="4">
        <v>573.12746842198874</v>
      </c>
      <c r="CE69" s="4">
        <v>2.5542846539773598E-2</v>
      </c>
      <c r="CF69" s="4">
        <v>2.2492832203193035E-3</v>
      </c>
      <c r="CG69" s="4">
        <v>1.5361254017162305E-3</v>
      </c>
      <c r="CH69" s="4">
        <v>1.6169812976341534E-2</v>
      </c>
      <c r="CI69" s="4">
        <v>4.9268664116048015E-2</v>
      </c>
      <c r="CJ69" s="4">
        <v>-4.2308216477556227E-5</v>
      </c>
      <c r="CK69" s="4">
        <v>0.84499095984966854</v>
      </c>
      <c r="CL69" s="4">
        <v>1.5324105724567227E-4</v>
      </c>
      <c r="CM69" s="4">
        <v>1.3856389424455932E-3</v>
      </c>
      <c r="CN69" s="4">
        <v>0</v>
      </c>
      <c r="CO69" s="4">
        <v>1.2611495120280303E-6</v>
      </c>
      <c r="CP69" s="4">
        <v>0</v>
      </c>
      <c r="CQ69" s="4">
        <v>4.2398968974981806E-2</v>
      </c>
      <c r="CR69" s="4">
        <v>3536.2264285869496</v>
      </c>
      <c r="CS69" s="4">
        <v>0.73620282525296898</v>
      </c>
      <c r="CT69" s="4">
        <v>2.3505080401958089</v>
      </c>
      <c r="CU69" s="4">
        <v>1.6648811409135342</v>
      </c>
      <c r="CV69" s="4">
        <v>3.5860108938680989E-2</v>
      </c>
      <c r="CW69" s="4">
        <v>1.6555933566534453</v>
      </c>
      <c r="CX69" s="4">
        <v>0.10871761668009657</v>
      </c>
      <c r="CY69" s="4">
        <v>0.11081531520900451</v>
      </c>
      <c r="CZ69" s="4">
        <v>1246.6585437939577</v>
      </c>
      <c r="DA69" s="4">
        <v>2.5029514128896382E-2</v>
      </c>
      <c r="DB69" s="4">
        <v>1.0385197515695352E-2</v>
      </c>
      <c r="DC69" s="4">
        <v>1.9656688752608016E-3</v>
      </c>
      <c r="DD69" s="4">
        <v>7.1299924962787923E-3</v>
      </c>
      <c r="DE69" s="4">
        <v>1.4745227931463314E-2</v>
      </c>
      <c r="DF69" s="4">
        <v>1.4060994129480739E-2</v>
      </c>
      <c r="DG69" s="4">
        <v>0.13148384916632241</v>
      </c>
      <c r="DH69" s="4">
        <v>1.1677551296829106E-3</v>
      </c>
      <c r="DI69" s="4">
        <v>8.1062246702020223E-4</v>
      </c>
      <c r="DJ69" s="4">
        <v>0</v>
      </c>
      <c r="DK69" s="4">
        <v>1.2611495120280301E-5</v>
      </c>
      <c r="DL69" s="4">
        <v>0</v>
      </c>
      <c r="DM69" s="4">
        <v>7.3807131341031892E-3</v>
      </c>
      <c r="DN69" s="4">
        <v>615.57800761700514</v>
      </c>
      <c r="DO69" s="4">
        <v>0.12815646212799908</v>
      </c>
      <c r="DP69" s="4">
        <v>0.40917092994230764</v>
      </c>
      <c r="DQ69" s="4">
        <v>0.2898186064550759</v>
      </c>
      <c r="DR69" s="4">
        <v>6.2424437063615537E-3</v>
      </c>
      <c r="DS69" s="4">
        <v>0.28820181074205742</v>
      </c>
      <c r="DT69" s="4">
        <v>1.8925307872761286E-2</v>
      </c>
      <c r="DU69" s="4">
        <v>1.9290470315575296E-2</v>
      </c>
      <c r="DV69" s="4">
        <v>217.01539708079585</v>
      </c>
      <c r="DW69" s="4">
        <v>4.3570791492683024E-3</v>
      </c>
      <c r="DX69" s="4">
        <v>1.8078308401691832E-3</v>
      </c>
      <c r="DY69" s="4">
        <v>3.4217903019047335E-4</v>
      </c>
      <c r="DZ69" s="4">
        <v>1.2411723807339268E-3</v>
      </c>
      <c r="EA69" s="4">
        <v>2.5668147148416171E-3</v>
      </c>
      <c r="EB69" s="4">
        <v>2.447704898466835E-3</v>
      </c>
      <c r="EC69" s="4">
        <v>2.2888400258905942E-2</v>
      </c>
      <c r="ED69" s="4">
        <v>2.0328007570544302E-4</v>
      </c>
      <c r="EE69" s="4">
        <v>1.4111125892390179E-4</v>
      </c>
      <c r="EF69" s="4">
        <v>0</v>
      </c>
      <c r="EG69" s="4">
        <v>2.5222990240560603E-6</v>
      </c>
      <c r="EH69" s="4">
        <v>0</v>
      </c>
    </row>
    <row r="70" spans="1:138" x14ac:dyDescent="0.35">
      <c r="A70" s="4" t="s">
        <v>89</v>
      </c>
      <c r="B70" s="4">
        <v>31</v>
      </c>
      <c r="C70" s="4">
        <v>7.5357604042879223E-2</v>
      </c>
      <c r="D70" s="4">
        <v>714.50092092092416</v>
      </c>
      <c r="E70" s="22">
        <v>8.5074146777909494</v>
      </c>
      <c r="F70" s="22">
        <v>18.099675232657436</v>
      </c>
      <c r="G70" s="22">
        <v>17.426950385887107</v>
      </c>
      <c r="H70" s="22">
        <v>0.1055670109142564</v>
      </c>
      <c r="I70" s="22">
        <v>0.85620722612957467</v>
      </c>
      <c r="J70" s="22">
        <v>0.11642129890380967</v>
      </c>
      <c r="K70" s="22">
        <v>1.4931699788937889</v>
      </c>
      <c r="L70" s="22">
        <v>754.61583011583014</v>
      </c>
      <c r="M70" s="22">
        <v>6.3312409697672739E-2</v>
      </c>
      <c r="N70" s="22">
        <v>2.5343748180666355E-3</v>
      </c>
      <c r="O70" s="22">
        <v>2.7252728268896127E-3</v>
      </c>
      <c r="P70" s="22">
        <v>5.9020281983659054E-3</v>
      </c>
      <c r="Q70" s="22">
        <v>4.9502015614197254E-3</v>
      </c>
      <c r="R70" s="22">
        <v>4.1691712659982084E-4</v>
      </c>
      <c r="S70" s="22">
        <v>1.1230086327644095</v>
      </c>
      <c r="T70" s="22">
        <v>1.2994173421387439E-4</v>
      </c>
      <c r="U70" s="22">
        <v>9.4754218881979888E-4</v>
      </c>
      <c r="V70" s="22">
        <v>5.51034413575872E-5</v>
      </c>
      <c r="W70" s="22">
        <v>2.6388570620010356E-6</v>
      </c>
      <c r="X70" s="22">
        <v>0</v>
      </c>
      <c r="Y70" s="22">
        <v>7028053.5127557162</v>
      </c>
      <c r="Z70" s="22"/>
      <c r="AA70" s="22">
        <v>4.2800062128759253E-2</v>
      </c>
      <c r="AB70" s="22">
        <v>3162.6329065373088</v>
      </c>
      <c r="AC70" s="22">
        <v>1.0100081407033255</v>
      </c>
      <c r="AD70" s="22">
        <v>1.6100825918996589</v>
      </c>
      <c r="AE70" s="22">
        <v>1.6648405808269695</v>
      </c>
      <c r="AF70" s="4">
        <v>0.38421099609379394</v>
      </c>
      <c r="AG70" s="4">
        <v>1.8211314464760466</v>
      </c>
      <c r="AH70" s="4">
        <v>8.6933250008808763E-2</v>
      </c>
      <c r="AI70" s="4">
        <v>0.18059104768583253</v>
      </c>
      <c r="AJ70" s="4">
        <v>1249.1200833979312</v>
      </c>
      <c r="AK70" s="4">
        <v>2.5282109552310601E-2</v>
      </c>
      <c r="AL70" s="4">
        <v>9.8022917131978318E-3</v>
      </c>
      <c r="AM70" s="4">
        <v>2.0126599202679027E-3</v>
      </c>
      <c r="AN70" s="22">
        <v>3.8866135709059303E-3</v>
      </c>
      <c r="AO70" s="22">
        <v>5.6684196007976981E-3</v>
      </c>
      <c r="AP70" s="4">
        <v>1.9160256999180378E-2</v>
      </c>
      <c r="AQ70" s="4">
        <v>0.12367515239943364</v>
      </c>
      <c r="AR70" s="4">
        <v>7.9082508864341096E-4</v>
      </c>
      <c r="AS70" s="4">
        <v>5.604495125556368E-4</v>
      </c>
      <c r="AT70" s="4">
        <v>3.0612447270477567E-4</v>
      </c>
      <c r="AU70" s="4">
        <v>2.5311027766921915E-5</v>
      </c>
      <c r="AV70" s="4">
        <v>0</v>
      </c>
      <c r="AW70" s="4">
        <v>1149292.1380704672</v>
      </c>
      <c r="AX70" s="4">
        <v>7.0362868705743965E-3</v>
      </c>
      <c r="AY70" s="4">
        <v>519.93364705333227</v>
      </c>
      <c r="AZ70" s="4">
        <v>0.16604431550179352</v>
      </c>
      <c r="BA70" s="4">
        <v>0.26469594758628878</v>
      </c>
      <c r="BB70" s="4">
        <v>0.27369810551281665</v>
      </c>
      <c r="BC70" s="4">
        <v>6.3163898669402307E-2</v>
      </c>
      <c r="BD70" s="4">
        <v>0.29939216555060255</v>
      </c>
      <c r="BE70" s="4">
        <v>1.4291738264611603E-2</v>
      </c>
      <c r="BF70" s="4">
        <v>2.9688985355964356E-2</v>
      </c>
      <c r="BG70" s="4">
        <v>205.35407673340336</v>
      </c>
      <c r="BH70" s="4">
        <v>4.1563532073429629E-3</v>
      </c>
      <c r="BI70" s="4">
        <v>1.6114868309214194E-3</v>
      </c>
      <c r="BJ70" s="4">
        <v>3.3087925268212437E-4</v>
      </c>
      <c r="BK70" s="4">
        <v>6.3895533510419339E-4</v>
      </c>
      <c r="BL70" s="4">
        <v>9.3188244199297931E-4</v>
      </c>
      <c r="BM70" s="4">
        <v>3.1499268471756382E-3</v>
      </c>
      <c r="BN70" s="4">
        <v>2.0332069809302619E-2</v>
      </c>
      <c r="BO70" s="4">
        <v>1.318041814405685E-4</v>
      </c>
      <c r="BP70" s="4">
        <v>9.2137332299927825E-5</v>
      </c>
      <c r="BQ70" s="4">
        <v>5.0326553302051615E-5</v>
      </c>
      <c r="BR70" s="4">
        <v>5.277714124002073E-6</v>
      </c>
      <c r="BS70" s="4">
        <v>0</v>
      </c>
      <c r="BT70" s="4">
        <v>188942.46361679368</v>
      </c>
      <c r="BU70" s="4">
        <v>6.966767048640822E-2</v>
      </c>
      <c r="BV70" s="4">
        <v>714.50092092092416</v>
      </c>
      <c r="BW70" s="4">
        <v>8.3792512529926029</v>
      </c>
      <c r="BX70" s="4">
        <v>21.667314880735141</v>
      </c>
      <c r="BY70" s="4">
        <v>20.841147845421151</v>
      </c>
      <c r="BZ70" s="4">
        <v>0.10376858805620798</v>
      </c>
      <c r="CA70" s="4">
        <v>0.83737126274940088</v>
      </c>
      <c r="CB70" s="4">
        <v>0.1057272474023446</v>
      </c>
      <c r="CC70" s="4">
        <v>0.93711870998429336</v>
      </c>
      <c r="CD70" s="4">
        <v>754.61583011583014</v>
      </c>
      <c r="CE70" s="4">
        <v>6.0251580476234835E-2</v>
      </c>
      <c r="CF70" s="4">
        <v>2.7460223902044099E-3</v>
      </c>
      <c r="CG70" s="4">
        <v>2.7834416717774464E-3</v>
      </c>
      <c r="CH70" s="4">
        <v>6.0275633177090237E-3</v>
      </c>
      <c r="CI70" s="4">
        <v>5.3526952250808049E-3</v>
      </c>
      <c r="CJ70" s="4">
        <v>4.0746936145788206E-4</v>
      </c>
      <c r="CK70" s="4">
        <v>1.1500190990841166</v>
      </c>
      <c r="CL70" s="4">
        <v>1.2691134144950152E-4</v>
      </c>
      <c r="CM70" s="4">
        <v>9.6777672752547904E-4</v>
      </c>
      <c r="CN70" s="4">
        <v>5.4696753194807277E-5</v>
      </c>
      <c r="CO70" s="4">
        <v>2.6555940094685725E-6</v>
      </c>
      <c r="CP70" s="4">
        <v>0</v>
      </c>
      <c r="CQ70" s="4">
        <v>3.9554484697911334E-2</v>
      </c>
      <c r="CR70" s="4">
        <v>3162.6329065373088</v>
      </c>
      <c r="CS70" s="4">
        <v>0.98546361991819453</v>
      </c>
      <c r="CT70" s="4">
        <v>2.0311821129268224</v>
      </c>
      <c r="CU70" s="4">
        <v>2.0697170859592671</v>
      </c>
      <c r="CV70" s="4">
        <v>0.37807346850463219</v>
      </c>
      <c r="CW70" s="4">
        <v>1.7809623961178183</v>
      </c>
      <c r="CX70" s="4">
        <v>8.1534698019341503E-2</v>
      </c>
      <c r="CY70" s="4">
        <v>0.1124685120804898</v>
      </c>
      <c r="CZ70" s="4">
        <v>1249.1200833979312</v>
      </c>
      <c r="DA70" s="4">
        <v>2.3605307427895843E-2</v>
      </c>
      <c r="DB70" s="4">
        <v>1.0603035072316221E-2</v>
      </c>
      <c r="DC70" s="4">
        <v>2.0372511091374412E-3</v>
      </c>
      <c r="DD70" s="4">
        <v>3.9699065975794864E-3</v>
      </c>
      <c r="DE70" s="4">
        <v>6.1140533471300967E-3</v>
      </c>
      <c r="DF70" s="4">
        <v>1.8867917717452325E-2</v>
      </c>
      <c r="DG70" s="4">
        <v>0.12639035901180368</v>
      </c>
      <c r="DH70" s="4">
        <v>7.7184285970449511E-4</v>
      </c>
      <c r="DI70" s="4">
        <v>5.7202177426860781E-4</v>
      </c>
      <c r="DJ70" s="4">
        <v>3.0523179868403985E-4</v>
      </c>
      <c r="DK70" s="4">
        <v>2.5471562927459601E-5</v>
      </c>
      <c r="DL70" s="4">
        <v>0</v>
      </c>
      <c r="DM70" s="4">
        <v>6.5027172277218751E-3</v>
      </c>
      <c r="DN70" s="4">
        <v>519.93364705333227</v>
      </c>
      <c r="DO70" s="4">
        <v>0.16200922114082272</v>
      </c>
      <c r="DP70" s="4">
        <v>0.33392428239792549</v>
      </c>
      <c r="DQ70" s="4">
        <v>0.34025939294029867</v>
      </c>
      <c r="DR70" s="4">
        <v>6.2154895349185432E-2</v>
      </c>
      <c r="DS70" s="4">
        <v>0.29278841435069192</v>
      </c>
      <c r="DT70" s="4">
        <v>1.3404221784627865E-2</v>
      </c>
      <c r="DU70" s="4">
        <v>1.8489709489772868E-2</v>
      </c>
      <c r="DV70" s="4">
        <v>205.35407673340336</v>
      </c>
      <c r="DW70" s="4">
        <v>3.8806886361777049E-3</v>
      </c>
      <c r="DX70" s="4">
        <v>1.7431282282519727E-3</v>
      </c>
      <c r="DY70" s="4">
        <v>3.3492201922891125E-4</v>
      </c>
      <c r="DZ70" s="4">
        <v>6.5264862433892412E-4</v>
      </c>
      <c r="EA70" s="4">
        <v>1.005144178599118E-3</v>
      </c>
      <c r="EB70" s="4">
        <v>3.1018665653099707E-3</v>
      </c>
      <c r="EC70" s="4">
        <v>2.0778447026701063E-2</v>
      </c>
      <c r="ED70" s="4">
        <v>1.2864047661741585E-4</v>
      </c>
      <c r="EE70" s="4">
        <v>9.4039800406372812E-5</v>
      </c>
      <c r="EF70" s="4">
        <v>5.0179798597048843E-5</v>
      </c>
      <c r="EG70" s="4">
        <v>5.3111880189371467E-6</v>
      </c>
      <c r="EH70" s="4">
        <v>0</v>
      </c>
    </row>
    <row r="71" spans="1:138" x14ac:dyDescent="0.35">
      <c r="A71" s="5" t="s">
        <v>21</v>
      </c>
      <c r="B71" s="5">
        <v>8</v>
      </c>
      <c r="C71" s="5">
        <v>9.6515562347188916E-2</v>
      </c>
      <c r="D71" s="5">
        <v>767.68565492321602</v>
      </c>
      <c r="E71" s="6">
        <v>6.489402658554777</v>
      </c>
      <c r="F71" s="6">
        <v>55.214079875997868</v>
      </c>
      <c r="G71" s="6">
        <v>61.045878477792087</v>
      </c>
      <c r="H71" s="6">
        <v>0.33107464816537263</v>
      </c>
      <c r="I71" s="6">
        <v>2.9075768501723629</v>
      </c>
      <c r="J71" s="6">
        <v>4.661307967510373</v>
      </c>
      <c r="K71" s="6">
        <v>1.5997869749061147</v>
      </c>
      <c r="L71" s="6">
        <v>1886.8326364692216</v>
      </c>
      <c r="M71" s="6">
        <v>0.13036528691030852</v>
      </c>
      <c r="N71" s="6">
        <v>4.3707296655691723E-2</v>
      </c>
      <c r="O71" s="6">
        <v>1.1385018084353087E-2</v>
      </c>
      <c r="P71" s="6">
        <v>1.2319441373145474</v>
      </c>
      <c r="Q71" s="6">
        <v>0.54708691001283838</v>
      </c>
      <c r="R71" s="6">
        <v>2.2318336525448488E-3</v>
      </c>
      <c r="S71" s="6">
        <v>1.5970511010273667</v>
      </c>
      <c r="T71" s="6">
        <v>1.8897757636066417E-4</v>
      </c>
      <c r="U71" s="6">
        <v>5.1684939883512776E-2</v>
      </c>
      <c r="V71" s="6">
        <v>2.0263171609177687E-2</v>
      </c>
      <c r="W71" s="6">
        <v>1.838157761749636E-5</v>
      </c>
      <c r="X71" s="6">
        <v>5.5514020987163415E-4</v>
      </c>
      <c r="Y71" s="6">
        <v>7028759.1401599804</v>
      </c>
      <c r="Z71" s="6"/>
      <c r="AA71" s="6">
        <v>6.104959628499896E-2</v>
      </c>
      <c r="AB71" s="6">
        <v>2898.4387271553237</v>
      </c>
      <c r="AC71" s="6">
        <v>1.2087128180105726</v>
      </c>
      <c r="AD71" s="6">
        <v>8.8120024862166577</v>
      </c>
      <c r="AE71" s="6">
        <v>8.0674519322642713</v>
      </c>
      <c r="AF71" s="5">
        <v>0.39498990467376471</v>
      </c>
      <c r="AG71" s="5">
        <v>3.8043342705349037</v>
      </c>
      <c r="AH71" s="5">
        <v>0.78779464367734731</v>
      </c>
      <c r="AI71" s="5">
        <v>0.12881606662342432</v>
      </c>
      <c r="AJ71" s="5">
        <v>1614.2257782419613</v>
      </c>
      <c r="AK71" s="5">
        <v>5.0635241043432498E-2</v>
      </c>
      <c r="AL71" s="5">
        <v>4.8775919274351716E-2</v>
      </c>
      <c r="AM71" s="5">
        <v>3.7885854283555339E-3</v>
      </c>
      <c r="AN71" s="6">
        <v>0.27253695222307511</v>
      </c>
      <c r="AO71" s="6">
        <v>0.19784352224083057</v>
      </c>
      <c r="AP71" s="5">
        <v>1.8741346144756747E-2</v>
      </c>
      <c r="AQ71" s="5">
        <v>0.16456764818059622</v>
      </c>
      <c r="AR71" s="5">
        <v>9.7120245636768421E-4</v>
      </c>
      <c r="AS71" s="5">
        <v>2.0821892284482689E-2</v>
      </c>
      <c r="AT71" s="5">
        <v>7.5628645433582177E-3</v>
      </c>
      <c r="AU71" s="5">
        <v>9.353399110411722E-5</v>
      </c>
      <c r="AV71" s="5">
        <v>4.7088633744910783E-4</v>
      </c>
      <c r="AW71" s="5">
        <v>1058195.0781656511</v>
      </c>
      <c r="AX71" s="5">
        <v>9.5343451136089569E-3</v>
      </c>
      <c r="AY71" s="5">
        <v>452.66007962346998</v>
      </c>
      <c r="AZ71" s="5">
        <v>0.1887692278316892</v>
      </c>
      <c r="BA71" s="5">
        <v>1.376203578044205</v>
      </c>
      <c r="BB71" s="5">
        <v>1.2755761509940764</v>
      </c>
      <c r="BC71" s="5">
        <v>6.1687059320923741E-2</v>
      </c>
      <c r="BD71" s="5">
        <v>0.59413719451118197</v>
      </c>
      <c r="BE71" s="5">
        <v>0.1230328530987853</v>
      </c>
      <c r="BF71" s="5">
        <v>2.0117689716273486E-2</v>
      </c>
      <c r="BG71" s="5">
        <v>252.09971232560989</v>
      </c>
      <c r="BH71" s="5">
        <v>7.9078960778891996E-3</v>
      </c>
      <c r="BI71" s="5">
        <v>7.6175188026504758E-3</v>
      </c>
      <c r="BJ71" s="5">
        <v>5.9167763858263976E-4</v>
      </c>
      <c r="BK71" s="5">
        <v>4.2563121082332941E-2</v>
      </c>
      <c r="BL71" s="5">
        <v>3.0897967133642613E-2</v>
      </c>
      <c r="BM71" s="5">
        <v>2.9269065302831854E-3</v>
      </c>
      <c r="BN71" s="5">
        <v>2.5701148701524328E-2</v>
      </c>
      <c r="BO71" s="5">
        <v>1.5754984267765315E-4</v>
      </c>
      <c r="BP71" s="5">
        <v>3.2518332477070033E-3</v>
      </c>
      <c r="BQ71" s="5">
        <v>1.1811210063902078E-3</v>
      </c>
      <c r="BR71" s="5">
        <v>1.4607555255185402E-5</v>
      </c>
      <c r="BS71" s="5">
        <v>7.3540090741374772E-5</v>
      </c>
      <c r="BT71" s="5">
        <v>165262.30616913727</v>
      </c>
      <c r="BU71" s="5">
        <v>8.922678558553053E-2</v>
      </c>
      <c r="BV71" s="5">
        <v>767.68565492321602</v>
      </c>
      <c r="BW71" s="5">
        <v>6.3900464291626191</v>
      </c>
      <c r="BX71" s="5">
        <v>66.037958709430782</v>
      </c>
      <c r="BY71" s="5">
        <v>72.926840128079363</v>
      </c>
      <c r="BZ71" s="5">
        <v>0.32482665052078236</v>
      </c>
      <c r="CA71" s="5">
        <v>2.8452474724342465</v>
      </c>
      <c r="CB71" s="5">
        <v>4.264955568904627</v>
      </c>
      <c r="CC71" s="5">
        <v>1.0042706345819801</v>
      </c>
      <c r="CD71" s="5">
        <v>1886.8326364692216</v>
      </c>
      <c r="CE71" s="5">
        <v>0.12383412391627378</v>
      </c>
      <c r="CF71" s="5">
        <v>4.7103196764916921E-2</v>
      </c>
      <c r="CG71" s="5">
        <v>1.1619275466075102E-2</v>
      </c>
      <c r="CH71" s="5">
        <v>1.2577277073634623</v>
      </c>
      <c r="CI71" s="5">
        <v>0.5914218402472885</v>
      </c>
      <c r="CJ71" s="5">
        <v>2.2061658948479309E-3</v>
      </c>
      <c r="CK71" s="5">
        <v>1.6345986449963992</v>
      </c>
      <c r="CL71" s="5">
        <v>1.8407408005388556E-4</v>
      </c>
      <c r="CM71" s="5">
        <v>5.2767780755847163E-2</v>
      </c>
      <c r="CN71" s="5">
        <v>2.0016773843757125E-2</v>
      </c>
      <c r="CO71" s="5">
        <v>1.8477986778438532E-5</v>
      </c>
      <c r="CP71" s="5">
        <v>5.7535092075754028E-4</v>
      </c>
      <c r="CQ71" s="5">
        <v>5.6436022026654341E-2</v>
      </c>
      <c r="CR71" s="5">
        <v>2898.4387271553237</v>
      </c>
      <c r="CS71" s="5">
        <v>1.1794407647069796</v>
      </c>
      <c r="CT71" s="5">
        <v>9.9096057089618395</v>
      </c>
      <c r="CU71" s="5">
        <v>8.9976725686987145</v>
      </c>
      <c r="CV71" s="5">
        <v>0.38732975799360964</v>
      </c>
      <c r="CW71" s="5">
        <v>3.7242763764750939</v>
      </c>
      <c r="CX71" s="5">
        <v>0.73944206881095831</v>
      </c>
      <c r="CY71" s="5">
        <v>7.9750981049454842E-2</v>
      </c>
      <c r="CZ71" s="5">
        <v>1614.2257782419613</v>
      </c>
      <c r="DA71" s="5">
        <v>4.9041353211628086E-2</v>
      </c>
      <c r="DB71" s="5">
        <v>5.2675630812607781E-2</v>
      </c>
      <c r="DC71" s="5">
        <v>3.8828786897023141E-3</v>
      </c>
      <c r="DD71" s="5">
        <v>0.27757607162446524</v>
      </c>
      <c r="DE71" s="5">
        <v>0.21288288419931475</v>
      </c>
      <c r="DF71" s="5">
        <v>1.8463450680303455E-2</v>
      </c>
      <c r="DG71" s="5">
        <v>0.15972914138399544</v>
      </c>
      <c r="DH71" s="5">
        <v>9.4594338833534411E-4</v>
      </c>
      <c r="DI71" s="5">
        <v>2.1200644556688093E-2</v>
      </c>
      <c r="DJ71" s="5">
        <v>7.375997945413373E-3</v>
      </c>
      <c r="DK71" s="5">
        <v>9.3991432669435329E-5</v>
      </c>
      <c r="DL71" s="5">
        <v>4.8852427255392013E-4</v>
      </c>
      <c r="DM71" s="5">
        <v>8.8138258659308417E-3</v>
      </c>
      <c r="DN71" s="5">
        <v>452.66007962346998</v>
      </c>
      <c r="DO71" s="5">
        <v>0.18419770114906328</v>
      </c>
      <c r="DP71" s="5">
        <v>1.5476204024013775</v>
      </c>
      <c r="DQ71" s="5">
        <v>1.4226569478752891</v>
      </c>
      <c r="DR71" s="5">
        <v>6.0490745397265407E-2</v>
      </c>
      <c r="DS71" s="5">
        <v>0.58163425202698193</v>
      </c>
      <c r="DT71" s="5">
        <v>0.11548144958490086</v>
      </c>
      <c r="DU71" s="5">
        <v>1.2455010724800295E-2</v>
      </c>
      <c r="DV71" s="5">
        <v>252.09971232560989</v>
      </c>
      <c r="DW71" s="5">
        <v>7.6589726191678316E-3</v>
      </c>
      <c r="DX71" s="5">
        <v>8.2265514238603291E-3</v>
      </c>
      <c r="DY71" s="5">
        <v>6.0640377192791193E-4</v>
      </c>
      <c r="DZ71" s="5">
        <v>4.3350099315853895E-2</v>
      </c>
      <c r="EA71" s="5">
        <v>3.324672086710348E-2</v>
      </c>
      <c r="EB71" s="5">
        <v>2.8835065501877336E-3</v>
      </c>
      <c r="EC71" s="5">
        <v>2.4945500893175598E-2</v>
      </c>
      <c r="ED71" s="5">
        <v>1.5345228076500832E-4</v>
      </c>
      <c r="EE71" s="5">
        <v>3.3109844148811783E-3</v>
      </c>
      <c r="EF71" s="5">
        <v>1.1519373468178357E-3</v>
      </c>
      <c r="EG71" s="5">
        <v>1.4678995625285343E-5</v>
      </c>
      <c r="EH71" s="5">
        <v>7.6294673418640416E-5</v>
      </c>
    </row>
    <row r="72" spans="1:138" x14ac:dyDescent="0.35">
      <c r="A72" s="5" t="s">
        <v>22</v>
      </c>
      <c r="B72" s="5">
        <v>9</v>
      </c>
      <c r="C72" s="5">
        <v>9.2102905547769606E-2</v>
      </c>
      <c r="D72" s="5">
        <v>765.45144654088017</v>
      </c>
      <c r="E72" s="6">
        <v>5.7818988674643945</v>
      </c>
      <c r="F72" s="6">
        <v>44.137681420841716</v>
      </c>
      <c r="G72" s="6">
        <v>46.87128260232015</v>
      </c>
      <c r="H72" s="6">
        <v>2.112430387691635</v>
      </c>
      <c r="I72" s="6">
        <v>6.8788448726108724</v>
      </c>
      <c r="J72" s="6">
        <v>2.0959749987629328</v>
      </c>
      <c r="K72" s="6">
        <v>1.5562684095195221</v>
      </c>
      <c r="L72" s="6">
        <v>1763.4678167115903</v>
      </c>
      <c r="M72" s="6">
        <v>0.50630641865369674</v>
      </c>
      <c r="N72" s="6">
        <v>0.14379924114171835</v>
      </c>
      <c r="O72" s="6">
        <v>1.2135313444676466E-2</v>
      </c>
      <c r="P72" s="6">
        <v>0.45791403566265648</v>
      </c>
      <c r="Q72" s="6">
        <v>0.7728536815354311</v>
      </c>
      <c r="R72" s="6">
        <v>1.9447729101388963E-3</v>
      </c>
      <c r="S72" s="6">
        <v>1.3220624667977627</v>
      </c>
      <c r="T72" s="6">
        <v>2.367760989707876E-4</v>
      </c>
      <c r="U72" s="6">
        <v>2.9051567380734392E-2</v>
      </c>
      <c r="V72" s="6">
        <v>5.9446105663277836E-3</v>
      </c>
      <c r="W72" s="6">
        <v>7.0023660889833409E-5</v>
      </c>
      <c r="X72" s="6">
        <v>2.4102653855866306E-4</v>
      </c>
      <c r="Y72" s="6">
        <v>6660162.8615565319</v>
      </c>
      <c r="Z72" s="6"/>
      <c r="AA72" s="6">
        <v>5.9771999207143697E-2</v>
      </c>
      <c r="AB72" s="6">
        <v>3771.4979840809419</v>
      </c>
      <c r="AC72" s="6">
        <v>1.4887177494414616</v>
      </c>
      <c r="AD72" s="6">
        <v>13.302471046425458</v>
      </c>
      <c r="AE72" s="6">
        <v>16.26362472524249</v>
      </c>
      <c r="AF72" s="5">
        <v>1.3601984569888765</v>
      </c>
      <c r="AG72" s="5">
        <v>4.2017786935398611</v>
      </c>
      <c r="AH72" s="5">
        <v>0.70044642253815892</v>
      </c>
      <c r="AI72" s="5">
        <v>0.29316417972944669</v>
      </c>
      <c r="AJ72" s="5">
        <v>1569.9255155922424</v>
      </c>
      <c r="AK72" s="5">
        <v>0.31662236858711312</v>
      </c>
      <c r="AL72" s="5">
        <v>0.15803278442524091</v>
      </c>
      <c r="AM72" s="5">
        <v>6.3356164127507594E-3</v>
      </c>
      <c r="AN72" s="6">
        <v>0.14066221641647586</v>
      </c>
      <c r="AO72" s="6">
        <v>0.37871074190435233</v>
      </c>
      <c r="AP72" s="5">
        <v>1.5560464578019004E-2</v>
      </c>
      <c r="AQ72" s="5">
        <v>0.23212252792174098</v>
      </c>
      <c r="AR72" s="5">
        <v>1.0343848234382618E-3</v>
      </c>
      <c r="AS72" s="5">
        <v>7.9323372005403892E-3</v>
      </c>
      <c r="AT72" s="5">
        <v>3.5556888512981808E-3</v>
      </c>
      <c r="AU72" s="5">
        <v>2.7832594110482889E-4</v>
      </c>
      <c r="AV72" s="5">
        <v>2.1156122858587262E-4</v>
      </c>
      <c r="AW72" s="5">
        <v>1719164.1551619337</v>
      </c>
      <c r="AX72" s="5">
        <v>8.2103155194338511E-3</v>
      </c>
      <c r="AY72" s="5">
        <v>518.05509002470194</v>
      </c>
      <c r="AZ72" s="5">
        <v>0.20449110962370229</v>
      </c>
      <c r="BA72" s="5">
        <v>1.8272349248481083</v>
      </c>
      <c r="BB72" s="5">
        <v>2.2339806641091511</v>
      </c>
      <c r="BC72" s="5">
        <v>0.18683762713412871</v>
      </c>
      <c r="BD72" s="5">
        <v>0.57715869093222116</v>
      </c>
      <c r="BE72" s="5">
        <v>9.6213715615683232E-2</v>
      </c>
      <c r="BF72" s="5">
        <v>4.0269197057191626E-2</v>
      </c>
      <c r="BG72" s="5">
        <v>215.64585417918681</v>
      </c>
      <c r="BH72" s="5">
        <v>4.3491427107895539E-2</v>
      </c>
      <c r="BI72" s="5">
        <v>2.1707472391032691E-2</v>
      </c>
      <c r="BJ72" s="5">
        <v>8.7026384341801449E-4</v>
      </c>
      <c r="BK72" s="5">
        <v>1.9321441373239667E-2</v>
      </c>
      <c r="BL72" s="5">
        <v>5.2019921081408252E-2</v>
      </c>
      <c r="BM72" s="5">
        <v>2.1373941897402898E-3</v>
      </c>
      <c r="BN72" s="5">
        <v>3.1884481340525656E-2</v>
      </c>
      <c r="BO72" s="5">
        <v>1.4208368268744476E-4</v>
      </c>
      <c r="BP72" s="5">
        <v>1.0895903112973931E-3</v>
      </c>
      <c r="BQ72" s="5">
        <v>4.8841142584038445E-4</v>
      </c>
      <c r="BR72" s="5">
        <v>3.8231008231708908E-5</v>
      </c>
      <c r="BS72" s="5">
        <v>2.9060169668232974E-5</v>
      </c>
      <c r="BT72" s="5">
        <v>236145.35787341476</v>
      </c>
      <c r="BU72" s="5">
        <v>8.5323430411235107E-2</v>
      </c>
      <c r="BV72" s="5">
        <v>765.45144654088017</v>
      </c>
      <c r="BW72" s="5">
        <v>5.6903440516296282</v>
      </c>
      <c r="BX72" s="5">
        <v>52.85956924589059</v>
      </c>
      <c r="BY72" s="5">
        <v>55.86999622843021</v>
      </c>
      <c r="BZ72" s="5">
        <v>2.0724848448430517</v>
      </c>
      <c r="CA72" s="5">
        <v>6.7266201178994889</v>
      </c>
      <c r="CB72" s="5">
        <v>1.9981837817540713</v>
      </c>
      <c r="CC72" s="5">
        <v>0.97761756300642777</v>
      </c>
      <c r="CD72" s="5">
        <v>1763.4678167115903</v>
      </c>
      <c r="CE72" s="5">
        <v>0.47914570399959838</v>
      </c>
      <c r="CF72" s="5">
        <v>0.15664947550388397</v>
      </c>
      <c r="CG72" s="5">
        <v>1.2346514280963547E-2</v>
      </c>
      <c r="CH72" s="5">
        <v>0.46704757599434715</v>
      </c>
      <c r="CI72" s="5">
        <v>0.83477904672494008</v>
      </c>
      <c r="CJ72" s="5">
        <v>1.9227784125469549E-3</v>
      </c>
      <c r="CK72" s="5">
        <v>1.3515765998552918</v>
      </c>
      <c r="CL72" s="5">
        <v>2.2913606690626114E-4</v>
      </c>
      <c r="CM72" s="5">
        <v>2.9623358180708926E-2</v>
      </c>
      <c r="CN72" s="5">
        <v>5.8649265636166615E-3</v>
      </c>
      <c r="CO72" s="5">
        <v>7.0236205468905761E-5</v>
      </c>
      <c r="CP72" s="5">
        <v>2.4886027574993677E-4</v>
      </c>
      <c r="CQ72" s="5">
        <v>5.5276571219372322E-2</v>
      </c>
      <c r="CR72" s="5">
        <v>3771.4979840809419</v>
      </c>
      <c r="CS72" s="5">
        <v>1.4586817368533598</v>
      </c>
      <c r="CT72" s="5">
        <v>16.258720074457216</v>
      </c>
      <c r="CU72" s="5">
        <v>19.563691686776405</v>
      </c>
      <c r="CV72" s="5">
        <v>1.3375824560335812</v>
      </c>
      <c r="CW72" s="5">
        <v>4.1251270424913171</v>
      </c>
      <c r="CX72" s="5">
        <v>0.86741366607973702</v>
      </c>
      <c r="CY72" s="5">
        <v>0.18288159114243999</v>
      </c>
      <c r="CZ72" s="5">
        <v>1569.9255155922424</v>
      </c>
      <c r="DA72" s="5">
        <v>0.31121337728080994</v>
      </c>
      <c r="DB72" s="5">
        <v>0.17310042855375418</v>
      </c>
      <c r="DC72" s="5">
        <v>6.4962788601925E-3</v>
      </c>
      <c r="DD72" s="5">
        <v>0.14318114013361594</v>
      </c>
      <c r="DE72" s="5">
        <v>0.40811787637739061</v>
      </c>
      <c r="DF72" s="5">
        <v>1.5260693216852729E-2</v>
      </c>
      <c r="DG72" s="5">
        <v>0.23935679333423901</v>
      </c>
      <c r="DH72" s="5">
        <v>1.0035789646496635E-3</v>
      </c>
      <c r="DI72" s="5">
        <v>8.1281141073273958E-3</v>
      </c>
      <c r="DJ72" s="5">
        <v>3.5039886979014228E-3</v>
      </c>
      <c r="DK72" s="5">
        <v>2.7933221381351906E-4</v>
      </c>
      <c r="DL72" s="5">
        <v>2.1785501713786706E-4</v>
      </c>
      <c r="DM72" s="5">
        <v>7.5928209958428554E-3</v>
      </c>
      <c r="DN72" s="5">
        <v>518.05509002470194</v>
      </c>
      <c r="DO72" s="5">
        <v>0.2003653459958307</v>
      </c>
      <c r="DP72" s="5">
        <v>2.2333069585113146</v>
      </c>
      <c r="DQ72" s="5">
        <v>2.6872797230138863</v>
      </c>
      <c r="DR72" s="5">
        <v>0.18373108048864525</v>
      </c>
      <c r="DS72" s="5">
        <v>0.566629776916595</v>
      </c>
      <c r="DT72" s="5">
        <v>0.1191484303495125</v>
      </c>
      <c r="DU72" s="5">
        <v>2.5120718495159129E-2</v>
      </c>
      <c r="DV72" s="5">
        <v>215.64585417918681</v>
      </c>
      <c r="DW72" s="5">
        <v>4.2748445011668176E-2</v>
      </c>
      <c r="DX72" s="5">
        <v>2.3777172485903428E-2</v>
      </c>
      <c r="DY72" s="5">
        <v>8.9233252780398858E-4</v>
      </c>
      <c r="DZ72" s="5">
        <v>1.9667442155569755E-2</v>
      </c>
      <c r="EA72" s="5">
        <v>5.6059301656739724E-2</v>
      </c>
      <c r="EB72" s="5">
        <v>2.0962174265148244E-3</v>
      </c>
      <c r="EC72" s="5">
        <v>3.2878184117340878E-2</v>
      </c>
      <c r="ED72" s="5">
        <v>1.3785217255131923E-4</v>
      </c>
      <c r="EE72" s="5">
        <v>1.1164823376217862E-3</v>
      </c>
      <c r="EF72" s="5">
        <v>4.8130986361357201E-4</v>
      </c>
      <c r="EG72" s="5">
        <v>3.8369230418460758E-5</v>
      </c>
      <c r="EH72" s="5">
        <v>2.9924688013108732E-5</v>
      </c>
    </row>
    <row r="73" spans="1:138" x14ac:dyDescent="0.35">
      <c r="A73" s="5" t="s">
        <v>23</v>
      </c>
      <c r="B73" s="5">
        <v>10</v>
      </c>
      <c r="C73" s="5">
        <v>8.5599570280566195E-2</v>
      </c>
      <c r="D73" s="5">
        <v>-143.33685054917669</v>
      </c>
      <c r="E73" s="6">
        <v>5.9193163877584816</v>
      </c>
      <c r="F73" s="6">
        <v>26.589380136875526</v>
      </c>
      <c r="G73" s="6">
        <v>28.575364455591981</v>
      </c>
      <c r="H73" s="6">
        <v>0.284629253353606</v>
      </c>
      <c r="I73" s="6">
        <v>1.8135556718059496</v>
      </c>
      <c r="J73" s="6">
        <v>1.100733788183244</v>
      </c>
      <c r="K73" s="6">
        <v>1.5696980746419551</v>
      </c>
      <c r="L73" s="6">
        <v>944.22104247104232</v>
      </c>
      <c r="M73" s="6">
        <v>0.12648450991074489</v>
      </c>
      <c r="N73" s="6">
        <v>1.966576973849803E-2</v>
      </c>
      <c r="O73" s="6">
        <v>4.6970035276682962E-3</v>
      </c>
      <c r="P73" s="6">
        <v>0.16909672625713562</v>
      </c>
      <c r="Q73" s="6">
        <v>0.12523909535674294</v>
      </c>
      <c r="R73" s="6">
        <v>6.8478644549430296E-4</v>
      </c>
      <c r="S73" s="6">
        <v>1.1740054476069666</v>
      </c>
      <c r="T73" s="6">
        <v>4.4977944745837862E-5</v>
      </c>
      <c r="U73" s="6">
        <v>1.5584360601125339E-2</v>
      </c>
      <c r="V73" s="6">
        <v>2.3131736791037389E-3</v>
      </c>
      <c r="W73" s="6">
        <v>1.1449502879882343E-5</v>
      </c>
      <c r="X73" s="6">
        <v>7.1741195217437677E-5</v>
      </c>
      <c r="Y73" s="6">
        <v>6943051.9887490375</v>
      </c>
      <c r="Z73" s="6"/>
      <c r="AA73" s="6">
        <v>5.6364282211212806E-2</v>
      </c>
      <c r="AB73" s="6">
        <v>3549.9326037721694</v>
      </c>
      <c r="AC73" s="6">
        <v>1.4915557901202894</v>
      </c>
      <c r="AD73" s="6">
        <v>24.07997831354988</v>
      </c>
      <c r="AE73" s="6">
        <v>28.270929667547382</v>
      </c>
      <c r="AF73" s="5">
        <v>0.4769230963724797</v>
      </c>
      <c r="AG73" s="5">
        <v>3.600766348673401</v>
      </c>
      <c r="AH73" s="5">
        <v>1.158953204956201</v>
      </c>
      <c r="AI73" s="5">
        <v>0.15391805646379442</v>
      </c>
      <c r="AJ73" s="5">
        <v>1321.6357939598784</v>
      </c>
      <c r="AK73" s="5">
        <v>9.1615035910385251E-2</v>
      </c>
      <c r="AL73" s="5">
        <v>2.7480923581378356E-2</v>
      </c>
      <c r="AM73" s="5">
        <v>4.5909174525325426E-3</v>
      </c>
      <c r="AN73" s="6">
        <v>0.21095060605739069</v>
      </c>
      <c r="AO73" s="6">
        <v>0.18549296732802656</v>
      </c>
      <c r="AP73" s="5">
        <v>1.5947438169193289E-2</v>
      </c>
      <c r="AQ73" s="5">
        <v>0.23530904000607877</v>
      </c>
      <c r="AR73" s="5">
        <v>3.6717358859691919E-4</v>
      </c>
      <c r="AS73" s="5">
        <v>1.7331900909442748E-2</v>
      </c>
      <c r="AT73" s="5">
        <v>2.3573436168838505E-3</v>
      </c>
      <c r="AU73" s="5">
        <v>6.911771407765521E-5</v>
      </c>
      <c r="AV73" s="5">
        <v>1.0307934175716579E-4</v>
      </c>
      <c r="AW73" s="5">
        <v>1050018.8167352818</v>
      </c>
      <c r="AX73" s="5">
        <v>9.266230915716751E-3</v>
      </c>
      <c r="AY73" s="5">
        <v>583.60532506241486</v>
      </c>
      <c r="AZ73" s="5">
        <v>0.24521026140521762</v>
      </c>
      <c r="BA73" s="5">
        <v>3.9587240490825657</v>
      </c>
      <c r="BB73" s="5">
        <v>4.6477122075257711</v>
      </c>
      <c r="BC73" s="5">
        <v>7.840567406617098E-2</v>
      </c>
      <c r="BD73" s="5">
        <v>0.59196234124511615</v>
      </c>
      <c r="BE73" s="5">
        <v>0.19053073322909764</v>
      </c>
      <c r="BF73" s="5">
        <v>2.5303972610656606E-2</v>
      </c>
      <c r="BG73" s="5">
        <v>217.27558611351586</v>
      </c>
      <c r="BH73" s="5">
        <v>1.5061419125611278E-2</v>
      </c>
      <c r="BI73" s="5">
        <v>4.5178360069945142E-3</v>
      </c>
      <c r="BJ73" s="5">
        <v>7.5474217999884079E-4</v>
      </c>
      <c r="BK73" s="5">
        <v>3.4680066007286403E-2</v>
      </c>
      <c r="BL73" s="5">
        <v>3.0494855980993295E-2</v>
      </c>
      <c r="BM73" s="5">
        <v>2.6217426851301781E-3</v>
      </c>
      <c r="BN73" s="5">
        <v>3.8684567880795155E-2</v>
      </c>
      <c r="BO73" s="5">
        <v>6.1195598099486536E-5</v>
      </c>
      <c r="BP73" s="5">
        <v>2.8493469575891889E-3</v>
      </c>
      <c r="BQ73" s="5">
        <v>3.8754490334645317E-4</v>
      </c>
      <c r="BR73" s="5">
        <v>1.1362882199227755E-5</v>
      </c>
      <c r="BS73" s="5">
        <v>1.6946139396980883E-5</v>
      </c>
      <c r="BT73" s="5">
        <v>172622.03012284989</v>
      </c>
      <c r="BU73" s="5">
        <v>7.9130682893363821E-2</v>
      </c>
      <c r="BV73" s="5">
        <v>-143.33685054917669</v>
      </c>
      <c r="BW73" s="5">
        <v>5.8295819451602542</v>
      </c>
      <c r="BX73" s="5">
        <v>31.915143738390665</v>
      </c>
      <c r="BY73" s="5">
        <v>34.26693547366137</v>
      </c>
      <c r="BZ73" s="5">
        <v>0.27954525225855859</v>
      </c>
      <c r="CA73" s="5">
        <v>1.7770097447616064</v>
      </c>
      <c r="CB73" s="5">
        <v>1.022339957498152</v>
      </c>
      <c r="CC73" s="5">
        <v>0.98514431917395728</v>
      </c>
      <c r="CD73" s="5">
        <v>944.22104247104232</v>
      </c>
      <c r="CE73" s="5">
        <v>0.12088823825305102</v>
      </c>
      <c r="CF73" s="5">
        <v>2.1286869349685517E-2</v>
      </c>
      <c r="CG73" s="5">
        <v>4.8076935586607548E-3</v>
      </c>
      <c r="CH73" s="5">
        <v>0.17276060769409463</v>
      </c>
      <c r="CI73" s="5">
        <v>0.13559902243688315</v>
      </c>
      <c r="CJ73" s="5">
        <v>6.6793593279669376E-4</v>
      </c>
      <c r="CK73" s="5">
        <v>1.2026571720898271</v>
      </c>
      <c r="CL73" s="5">
        <v>4.3827576564794496E-5</v>
      </c>
      <c r="CM73" s="5">
        <v>1.5923627926352015E-2</v>
      </c>
      <c r="CN73" s="5">
        <v>2.2906859798071015E-3</v>
      </c>
      <c r="CO73" s="5">
        <v>1.1553031175879272E-5</v>
      </c>
      <c r="CP73" s="5">
        <v>7.4411367413518409E-5</v>
      </c>
      <c r="CQ73" s="5">
        <v>5.2037041223172861E-2</v>
      </c>
      <c r="CR73" s="5">
        <v>3549.9326037721694</v>
      </c>
      <c r="CS73" s="5">
        <v>1.4560726315028323</v>
      </c>
      <c r="CT73" s="5">
        <v>29.347964706614711</v>
      </c>
      <c r="CU73" s="5">
        <v>34.369778580879156</v>
      </c>
      <c r="CV73" s="5">
        <v>0.46913161840966977</v>
      </c>
      <c r="CW73" s="5">
        <v>3.5296009839557696</v>
      </c>
      <c r="CX73" s="5">
        <v>1.2212524329487442</v>
      </c>
      <c r="CY73" s="5">
        <v>9.5377047587406893E-2</v>
      </c>
      <c r="CZ73" s="5">
        <v>1321.6357939598784</v>
      </c>
      <c r="DA73" s="5">
        <v>9.0016405739814287E-2</v>
      </c>
      <c r="DB73" s="5">
        <v>3.0400068476814864E-2</v>
      </c>
      <c r="DC73" s="5">
        <v>4.7213466967706711E-3</v>
      </c>
      <c r="DD73" s="5">
        <v>0.21562297722157028</v>
      </c>
      <c r="DE73" s="5">
        <v>0.20111590949132616</v>
      </c>
      <c r="DF73" s="5">
        <v>1.573983461541963E-2</v>
      </c>
      <c r="DG73" s="5">
        <v>0.24987483934170349</v>
      </c>
      <c r="DH73" s="5">
        <v>3.5766764539475044E-4</v>
      </c>
      <c r="DI73" s="5">
        <v>1.7726286437748699E-2</v>
      </c>
      <c r="DJ73" s="5">
        <v>2.3483969280151595E-3</v>
      </c>
      <c r="DK73" s="5">
        <v>6.9800347233774112E-5</v>
      </c>
      <c r="DL73" s="5">
        <v>1.068169064862618E-4</v>
      </c>
      <c r="DM73" s="5">
        <v>8.5548368794567502E-3</v>
      </c>
      <c r="DN73" s="5">
        <v>583.60532506241486</v>
      </c>
      <c r="DO73" s="5">
        <v>0.23937686606211231</v>
      </c>
      <c r="DP73" s="5">
        <v>4.8247756772408259</v>
      </c>
      <c r="DQ73" s="5">
        <v>5.6503567926058933</v>
      </c>
      <c r="DR73" s="5">
        <v>7.712476297947303E-2</v>
      </c>
      <c r="DS73" s="5">
        <v>0.58026282735432122</v>
      </c>
      <c r="DT73" s="5">
        <v>0.20077266322097731</v>
      </c>
      <c r="DU73" s="5">
        <v>1.5679890035544566E-2</v>
      </c>
      <c r="DV73" s="5">
        <v>217.27558611351586</v>
      </c>
      <c r="DW73" s="5">
        <v>1.4798605944493622E-2</v>
      </c>
      <c r="DX73" s="5">
        <v>4.9977404716018796E-3</v>
      </c>
      <c r="DY73" s="5">
        <v>7.7618461566659222E-4</v>
      </c>
      <c r="DZ73" s="5">
        <v>3.5448199094992278E-2</v>
      </c>
      <c r="EA73" s="5">
        <v>3.3063251851369914E-2</v>
      </c>
      <c r="EB73" s="5">
        <v>2.587612871128795E-3</v>
      </c>
      <c r="EC73" s="5">
        <v>4.1079170540864907E-2</v>
      </c>
      <c r="ED73" s="5">
        <v>5.9611274232458406E-5</v>
      </c>
      <c r="EE73" s="5">
        <v>2.9141835390505758E-3</v>
      </c>
      <c r="EF73" s="5">
        <v>3.8607407675670427E-4</v>
      </c>
      <c r="EG73" s="5">
        <v>1.1475106398794761E-5</v>
      </c>
      <c r="EH73" s="5">
        <v>1.7560591253432493E-5</v>
      </c>
    </row>
    <row r="74" spans="1:138" x14ac:dyDescent="0.35">
      <c r="A74" s="5" t="s">
        <v>24</v>
      </c>
      <c r="B74" s="5">
        <v>11</v>
      </c>
      <c r="C74" s="5">
        <v>8.2397449186208324E-2</v>
      </c>
      <c r="D74" s="5">
        <v>331.06290119780454</v>
      </c>
      <c r="E74" s="6">
        <v>6.7277341039291514</v>
      </c>
      <c r="F74" s="6">
        <v>32.076606900492308</v>
      </c>
      <c r="G74" s="6">
        <v>33.147892935241323</v>
      </c>
      <c r="H74" s="6">
        <v>0.44483691639088291</v>
      </c>
      <c r="I74" s="6">
        <v>2.8831643218515803</v>
      </c>
      <c r="J74" s="6">
        <v>1.5958112922307854</v>
      </c>
      <c r="K74" s="6">
        <v>1.6100167933381084</v>
      </c>
      <c r="L74" s="6">
        <v>1009.4354865424431</v>
      </c>
      <c r="M74" s="6">
        <v>0.16814082103740149</v>
      </c>
      <c r="N74" s="6">
        <v>2.1999983656303363E-2</v>
      </c>
      <c r="O74" s="6">
        <v>4.6847888191691037E-3</v>
      </c>
      <c r="P74" s="6">
        <v>0.24367512033059688</v>
      </c>
      <c r="Q74" s="6">
        <v>0.18699190366697185</v>
      </c>
      <c r="R74" s="6">
        <v>1.5189450321516711E-3</v>
      </c>
      <c r="S74" s="6">
        <v>1.1887165491958656</v>
      </c>
      <c r="T74" s="6">
        <v>2.959969861196465E-5</v>
      </c>
      <c r="U74" s="6">
        <v>2.0106244783787839E-2</v>
      </c>
      <c r="V74" s="6">
        <v>3.0068797252409594E-3</v>
      </c>
      <c r="W74" s="6">
        <v>4.2642838887577065E-6</v>
      </c>
      <c r="X74" s="6">
        <v>9.9375505920802474E-5</v>
      </c>
      <c r="Y74" s="6">
        <v>7532355.7085474031</v>
      </c>
      <c r="Z74" s="6"/>
      <c r="AA74" s="6">
        <v>4.3193011311104673E-2</v>
      </c>
      <c r="AB74" s="6">
        <v>3565.0191074824506</v>
      </c>
      <c r="AC74" s="6">
        <v>0.76962967109962821</v>
      </c>
      <c r="AD74" s="6">
        <v>6.6864857932318653</v>
      </c>
      <c r="AE74" s="6">
        <v>8.7031812966304027</v>
      </c>
      <c r="AF74" s="5">
        <v>0.72667441524155263</v>
      </c>
      <c r="AG74" s="5">
        <v>3.9127698930727957</v>
      </c>
      <c r="AH74" s="5">
        <v>0.52246642715019909</v>
      </c>
      <c r="AI74" s="5">
        <v>0.11881181601437167</v>
      </c>
      <c r="AJ74" s="5">
        <v>1300.3258550352721</v>
      </c>
      <c r="AK74" s="5">
        <v>0.24243637971991194</v>
      </c>
      <c r="AL74" s="5">
        <v>3.7865079171274157E-2</v>
      </c>
      <c r="AM74" s="5">
        <v>3.1510662637985604E-3</v>
      </c>
      <c r="AN74" s="6">
        <v>6.9430263226782779E-2</v>
      </c>
      <c r="AO74" s="6">
        <v>0.23974733344709773</v>
      </c>
      <c r="AP74" s="5">
        <v>1.3242147585851065E-2</v>
      </c>
      <c r="AQ74" s="5">
        <v>7.373020210333249E-2</v>
      </c>
      <c r="AR74" s="5">
        <v>4.2768677134248477E-4</v>
      </c>
      <c r="AS74" s="5">
        <v>5.0442684559692599E-3</v>
      </c>
      <c r="AT74" s="5">
        <v>2.2067453146178422E-3</v>
      </c>
      <c r="AU74" s="5">
        <v>2.2518913383076706E-5</v>
      </c>
      <c r="AV74" s="5">
        <v>1.5572697140481422E-4</v>
      </c>
      <c r="AW74" s="5">
        <v>785254.61321868864</v>
      </c>
      <c r="AX74" s="5">
        <v>9.0063654448955949E-3</v>
      </c>
      <c r="AY74" s="5">
        <v>743.35787029897892</v>
      </c>
      <c r="AZ74" s="5">
        <v>0.16047887991027815</v>
      </c>
      <c r="BA74" s="5">
        <v>1.3942286672766973</v>
      </c>
      <c r="BB74" s="5">
        <v>1.8147387484993807</v>
      </c>
      <c r="BC74" s="5">
        <v>0.15152208990435981</v>
      </c>
      <c r="BD74" s="5">
        <v>0.81586892159423718</v>
      </c>
      <c r="BE74" s="5">
        <v>0.10894178092171711</v>
      </c>
      <c r="BF74" s="5">
        <v>2.4773976199293682E-2</v>
      </c>
      <c r="BG74" s="5">
        <v>271.13668374594454</v>
      </c>
      <c r="BH74" s="5">
        <v>5.055147966341593E-2</v>
      </c>
      <c r="BI74" s="5">
        <v>7.8954147966229776E-3</v>
      </c>
      <c r="BJ74" s="5">
        <v>6.5704273565097269E-4</v>
      </c>
      <c r="BK74" s="5">
        <v>1.4477210654561078E-2</v>
      </c>
      <c r="BL74" s="5">
        <v>4.9990774755467711E-2</v>
      </c>
      <c r="BM74" s="5">
        <v>2.7611786447210422E-3</v>
      </c>
      <c r="BN74" s="5">
        <v>1.5373809889886077E-2</v>
      </c>
      <c r="BO74" s="5">
        <v>8.9178856526440329E-5</v>
      </c>
      <c r="BP74" s="5">
        <v>1.0518026814430156E-3</v>
      </c>
      <c r="BQ74" s="5">
        <v>4.601382062507345E-4</v>
      </c>
      <c r="BR74" s="5">
        <v>4.6955180292742585E-6</v>
      </c>
      <c r="BS74" s="5">
        <v>3.2471318195357678E-5</v>
      </c>
      <c r="BT74" s="5">
        <v>163736.90556090974</v>
      </c>
      <c r="BU74" s="5">
        <v>7.6299134292901985E-2</v>
      </c>
      <c r="BV74" s="5">
        <v>331.06290119780454</v>
      </c>
      <c r="BW74" s="5">
        <v>6.6335496011141242</v>
      </c>
      <c r="BX74" s="5">
        <v>38.613887174025621</v>
      </c>
      <c r="BY74" s="5">
        <v>39.860803326726788</v>
      </c>
      <c r="BZ74" s="5">
        <v>0.43730186465432419</v>
      </c>
      <c r="CA74" s="5">
        <v>2.8280525576039013</v>
      </c>
      <c r="CB74" s="5">
        <v>1.5125054064871788</v>
      </c>
      <c r="CC74" s="5">
        <v>1.0096231077030007</v>
      </c>
      <c r="CD74" s="5">
        <v>1009.4354865424431</v>
      </c>
      <c r="CE74" s="5">
        <v>0.16147476404106251</v>
      </c>
      <c r="CF74" s="5">
        <v>2.4281251022831001E-2</v>
      </c>
      <c r="CG74" s="5">
        <v>4.8096841654450715E-3</v>
      </c>
      <c r="CH74" s="5">
        <v>0.24898941862294546</v>
      </c>
      <c r="CI74" s="5">
        <v>0.20253259957067546</v>
      </c>
      <c r="CJ74" s="5">
        <v>1.5022840300896471E-3</v>
      </c>
      <c r="CK74" s="5">
        <v>1.2210828223320285</v>
      </c>
      <c r="CL74" s="5">
        <v>2.8896564111502176E-5</v>
      </c>
      <c r="CM74" s="5">
        <v>2.0550583027484366E-2</v>
      </c>
      <c r="CN74" s="5">
        <v>2.9854094380248873E-3</v>
      </c>
      <c r="CO74" s="5">
        <v>4.3075688107908766E-6</v>
      </c>
      <c r="CP74" s="5">
        <v>1.028180773518986E-4</v>
      </c>
      <c r="CQ74" s="5">
        <v>4.0036829204003942E-2</v>
      </c>
      <c r="CR74" s="5">
        <v>3565.0191074824506</v>
      </c>
      <c r="CS74" s="5">
        <v>0.76648535025805653</v>
      </c>
      <c r="CT74" s="5">
        <v>8.4753140741626805</v>
      </c>
      <c r="CU74" s="5">
        <v>10.907953351965206</v>
      </c>
      <c r="CV74" s="5">
        <v>0.71599798199165909</v>
      </c>
      <c r="CW74" s="5">
        <v>3.8465102108570313</v>
      </c>
      <c r="CX74" s="5">
        <v>0.76771738509929177</v>
      </c>
      <c r="CY74" s="5">
        <v>7.4522878222561387E-2</v>
      </c>
      <c r="CZ74" s="5">
        <v>1300.3258550352721</v>
      </c>
      <c r="DA74" s="5">
        <v>0.23066433733990505</v>
      </c>
      <c r="DB74" s="5">
        <v>4.3424589043651297E-2</v>
      </c>
      <c r="DC74" s="5">
        <v>3.2354078481014173E-3</v>
      </c>
      <c r="DD74" s="5">
        <v>7.0681924237197671E-2</v>
      </c>
      <c r="DE74" s="5">
        <v>0.25968585194448673</v>
      </c>
      <c r="DF74" s="5">
        <v>1.3068147366426027E-2</v>
      </c>
      <c r="DG74" s="5">
        <v>7.8769787791379983E-2</v>
      </c>
      <c r="DH74" s="5">
        <v>4.1720593549843753E-4</v>
      </c>
      <c r="DI74" s="5">
        <v>5.1564732008751099E-3</v>
      </c>
      <c r="DJ74" s="5">
        <v>2.1910056553673955E-3</v>
      </c>
      <c r="DK74" s="5">
        <v>2.2747469763081195E-5</v>
      </c>
      <c r="DL74" s="5">
        <v>1.6066792908508114E-4</v>
      </c>
      <c r="DM74" s="5">
        <v>8.3482559821760616E-3</v>
      </c>
      <c r="DN74" s="5">
        <v>743.35787029897892</v>
      </c>
      <c r="DO74" s="5">
        <v>0.1598232436923904</v>
      </c>
      <c r="DP74" s="5">
        <v>1.7672251481237105</v>
      </c>
      <c r="DQ74" s="5">
        <v>2.27446550174693</v>
      </c>
      <c r="DR74" s="5">
        <v>0.14929589968103879</v>
      </c>
      <c r="DS74" s="5">
        <v>0.80205282278140899</v>
      </c>
      <c r="DT74" s="5">
        <v>0.16008014071540846</v>
      </c>
      <c r="DU74" s="5">
        <v>1.5539094286424126E-2</v>
      </c>
      <c r="DV74" s="5">
        <v>271.13668374594454</v>
      </c>
      <c r="DW74" s="5">
        <v>4.8096839144293739E-2</v>
      </c>
      <c r="DX74" s="5">
        <v>9.0546527401062192E-3</v>
      </c>
      <c r="DY74" s="5">
        <v>6.7462917168252827E-4</v>
      </c>
      <c r="DZ74" s="5">
        <v>1.4738200016745825E-2</v>
      </c>
      <c r="EA74" s="5">
        <v>5.4148243257116924E-2</v>
      </c>
      <c r="EB74" s="5">
        <v>2.7248970909218278E-3</v>
      </c>
      <c r="EC74" s="5">
        <v>1.6424636146719719E-2</v>
      </c>
      <c r="ED74" s="5">
        <v>8.6993451181590432E-5</v>
      </c>
      <c r="EE74" s="5">
        <v>1.0751989880814824E-3</v>
      </c>
      <c r="EF74" s="5">
        <v>4.5685626042466963E-4</v>
      </c>
      <c r="EG74" s="5">
        <v>4.7431753289299008E-6</v>
      </c>
      <c r="EH74" s="5">
        <v>3.3501579090939335E-5</v>
      </c>
    </row>
  </sheetData>
  <conditionalFormatting sqref="Y3:Y74">
    <cfRule type="cellIs" dxfId="1" priority="1" operator="lessThan">
      <formula>4000000</formula>
    </cfRule>
  </conditionalFormatting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F64DFE-CFB6-4552-B36D-344F4EBDE21B}">
  <dimension ref="A1:X10"/>
  <sheetViews>
    <sheetView zoomScale="115" zoomScaleNormal="115" workbookViewId="0">
      <pane ySplit="1" topLeftCell="A2" activePane="bottomLeft" state="frozen"/>
      <selection activeCell="N34" sqref="N34"/>
      <selection pane="bottomLeft" activeCell="N34" sqref="N34"/>
    </sheetView>
  </sheetViews>
  <sheetFormatPr defaultRowHeight="14.5" x14ac:dyDescent="0.35"/>
  <cols>
    <col min="1" max="1" width="10.54296875" customWidth="1"/>
    <col min="2" max="2" width="8.7265625" customWidth="1"/>
    <col min="10" max="10" width="12.81640625" customWidth="1"/>
    <col min="11" max="11" width="16.54296875" customWidth="1"/>
    <col min="12" max="12" width="14.453125" customWidth="1"/>
    <col min="13" max="14" width="18" customWidth="1"/>
    <col min="23" max="23" width="20.453125" customWidth="1"/>
    <col min="24" max="24" width="12.1796875" customWidth="1"/>
  </cols>
  <sheetData>
    <row r="1" spans="1:24" ht="95" x14ac:dyDescent="0.35">
      <c r="A1" s="26" t="s">
        <v>11</v>
      </c>
      <c r="B1" s="26" t="s">
        <v>0</v>
      </c>
      <c r="C1" s="26" t="s">
        <v>1</v>
      </c>
      <c r="D1" s="26" t="s">
        <v>2</v>
      </c>
      <c r="E1" s="26" t="s">
        <v>3</v>
      </c>
      <c r="F1" s="26" t="s">
        <v>4</v>
      </c>
      <c r="G1" s="26" t="s">
        <v>5</v>
      </c>
      <c r="H1" s="26" t="s">
        <v>6</v>
      </c>
      <c r="I1" s="26" t="s">
        <v>7</v>
      </c>
      <c r="J1" s="26" t="s">
        <v>8</v>
      </c>
      <c r="K1" s="26" t="s">
        <v>247</v>
      </c>
      <c r="L1" s="26" t="s">
        <v>242</v>
      </c>
      <c r="M1" s="26" t="s">
        <v>231</v>
      </c>
      <c r="N1" s="26" t="s">
        <v>396</v>
      </c>
      <c r="O1" s="26" t="s">
        <v>232</v>
      </c>
      <c r="P1" s="26" t="s">
        <v>233</v>
      </c>
      <c r="Q1" s="26" t="s">
        <v>234</v>
      </c>
      <c r="R1" s="26" t="s">
        <v>235</v>
      </c>
      <c r="S1" s="26" t="s">
        <v>236</v>
      </c>
      <c r="T1" s="26" t="s">
        <v>237</v>
      </c>
      <c r="U1" s="26" t="s">
        <v>238</v>
      </c>
      <c r="V1" s="26" t="s">
        <v>239</v>
      </c>
      <c r="W1" s="26" t="s">
        <v>240</v>
      </c>
    </row>
    <row r="2" spans="1:24" x14ac:dyDescent="0.35">
      <c r="A2" s="44" t="s">
        <v>241</v>
      </c>
      <c r="B2" s="44">
        <v>396</v>
      </c>
      <c r="C2" s="44">
        <v>1567</v>
      </c>
      <c r="D2" s="44" t="s">
        <v>10</v>
      </c>
      <c r="E2" s="44">
        <v>11</v>
      </c>
      <c r="F2" s="44" t="s">
        <v>9</v>
      </c>
      <c r="G2" s="44">
        <v>1</v>
      </c>
      <c r="H2" s="44">
        <v>83</v>
      </c>
      <c r="I2" s="44">
        <v>93</v>
      </c>
      <c r="J2" s="44">
        <v>82.03</v>
      </c>
      <c r="K2" s="45" t="s">
        <v>251</v>
      </c>
      <c r="L2" s="29"/>
      <c r="M2" s="46">
        <v>86.690591098980079</v>
      </c>
      <c r="N2" s="46">
        <f>M2*(40.078/100.0869)</f>
        <v>34.713688904990804</v>
      </c>
      <c r="O2" s="46">
        <v>25.897157628187291</v>
      </c>
      <c r="P2" s="47">
        <v>1.4891713064931704</v>
      </c>
      <c r="Q2" s="47">
        <v>22.402341024708139</v>
      </c>
      <c r="R2" s="46">
        <v>2.1727266564299361</v>
      </c>
      <c r="S2" s="46">
        <v>1.9586880556640138</v>
      </c>
      <c r="T2" s="46">
        <v>3.6390671421463274</v>
      </c>
      <c r="U2" s="46">
        <v>11.36692991739301</v>
      </c>
      <c r="V2" s="46">
        <v>1.1788099657160884</v>
      </c>
      <c r="W2" s="47">
        <v>1.7410305195533743E-2</v>
      </c>
      <c r="X2" s="4" t="s">
        <v>395</v>
      </c>
    </row>
    <row r="3" spans="1:24" s="27" customFormat="1" ht="29" x14ac:dyDescent="0.35">
      <c r="A3" s="38" t="s">
        <v>14</v>
      </c>
      <c r="B3" s="34">
        <v>396</v>
      </c>
      <c r="C3" s="34">
        <v>1568</v>
      </c>
      <c r="D3" s="34" t="s">
        <v>12</v>
      </c>
      <c r="E3" s="34">
        <v>15</v>
      </c>
      <c r="F3" s="34" t="s">
        <v>9</v>
      </c>
      <c r="G3" s="34">
        <v>4</v>
      </c>
      <c r="H3" s="34">
        <v>55</v>
      </c>
      <c r="I3" s="34">
        <v>58</v>
      </c>
      <c r="J3" s="39">
        <v>102.05</v>
      </c>
      <c r="K3" s="40" t="s">
        <v>252</v>
      </c>
      <c r="L3" s="35"/>
      <c r="M3" s="41">
        <v>75.378962569412721</v>
      </c>
      <c r="N3" s="36">
        <f t="shared" ref="N3:N9" si="0">M3*(40.078/100.0869)</f>
        <v>30.184150591705041</v>
      </c>
      <c r="O3" s="41">
        <v>37.416532830167476</v>
      </c>
      <c r="P3" s="41">
        <v>1.3726037922200343</v>
      </c>
      <c r="Q3" s="39">
        <v>13.871002040918933</v>
      </c>
      <c r="R3" s="39">
        <v>8.4403529968527486</v>
      </c>
      <c r="S3" s="39">
        <v>165.38241701031467</v>
      </c>
      <c r="T3" s="41">
        <v>4.1752882829505538</v>
      </c>
      <c r="U3" s="41">
        <v>3.5583888731747462</v>
      </c>
      <c r="V3" s="41">
        <v>3.0637929202491323</v>
      </c>
      <c r="W3" s="42">
        <v>3.1711136131583599E-2</v>
      </c>
      <c r="X3" t="s">
        <v>395</v>
      </c>
    </row>
    <row r="4" spans="1:24" ht="29" x14ac:dyDescent="0.35">
      <c r="A4" s="48" t="s">
        <v>15</v>
      </c>
      <c r="B4" s="44">
        <v>396</v>
      </c>
      <c r="C4" s="44">
        <v>1569</v>
      </c>
      <c r="D4" s="44" t="s">
        <v>12</v>
      </c>
      <c r="E4" s="44">
        <v>19</v>
      </c>
      <c r="F4" s="44" t="s">
        <v>13</v>
      </c>
      <c r="G4" s="44">
        <v>2</v>
      </c>
      <c r="H4" s="44">
        <v>54</v>
      </c>
      <c r="I4" s="44">
        <v>62</v>
      </c>
      <c r="J4" s="44">
        <v>177.25</v>
      </c>
      <c r="K4" s="49" t="s">
        <v>249</v>
      </c>
      <c r="L4" s="29"/>
      <c r="M4" s="46">
        <v>88.251531188844794</v>
      </c>
      <c r="N4" s="46">
        <f t="shared" si="0"/>
        <v>35.338739305408822</v>
      </c>
      <c r="O4" s="46">
        <v>42.302179043209698</v>
      </c>
      <c r="P4" s="46">
        <v>1.2047789119348256</v>
      </c>
      <c r="Q4" s="46">
        <v>15.374244850212639</v>
      </c>
      <c r="R4" s="46">
        <v>0.38079143840049612</v>
      </c>
      <c r="S4" s="46">
        <v>1.62516042565255</v>
      </c>
      <c r="T4" s="46">
        <v>5.4501674446833199</v>
      </c>
      <c r="U4" s="46">
        <v>1.5251945286881121</v>
      </c>
      <c r="V4" s="46">
        <v>1.4181358504268173</v>
      </c>
      <c r="W4" s="47">
        <v>1.3700931322558981E-2</v>
      </c>
      <c r="X4" s="4" t="s">
        <v>395</v>
      </c>
    </row>
    <row r="5" spans="1:24" ht="29" x14ac:dyDescent="0.35">
      <c r="A5" s="48" t="s">
        <v>20</v>
      </c>
      <c r="B5" s="44">
        <v>396</v>
      </c>
      <c r="C5" s="44">
        <v>1569</v>
      </c>
      <c r="D5" s="44" t="s">
        <v>12</v>
      </c>
      <c r="E5" s="44">
        <v>19</v>
      </c>
      <c r="F5" s="44" t="s">
        <v>13</v>
      </c>
      <c r="G5" s="44">
        <v>2</v>
      </c>
      <c r="H5" s="44">
        <v>54</v>
      </c>
      <c r="I5" s="44">
        <v>62</v>
      </c>
      <c r="J5" s="44">
        <v>177.25</v>
      </c>
      <c r="K5" s="49" t="s">
        <v>250</v>
      </c>
      <c r="L5" s="29" t="s">
        <v>246</v>
      </c>
      <c r="M5" s="46">
        <v>88.287708149227285</v>
      </c>
      <c r="N5" s="46">
        <f t="shared" si="0"/>
        <v>35.35322571889759</v>
      </c>
      <c r="O5" s="46">
        <v>51.538070159798856</v>
      </c>
      <c r="P5" s="46">
        <v>1.0693630858718977</v>
      </c>
      <c r="Q5" s="46">
        <v>10.676129095273774</v>
      </c>
      <c r="R5" s="46">
        <v>1.605424299215555</v>
      </c>
      <c r="S5" s="46">
        <v>2.5542576476587358</v>
      </c>
      <c r="T5" s="46">
        <v>2.0515049894016313</v>
      </c>
      <c r="U5" s="46">
        <v>2.2659672126334232</v>
      </c>
      <c r="V5" s="46">
        <v>3.8733341329150837</v>
      </c>
      <c r="W5" s="47">
        <v>4.2776634464163708E-2</v>
      </c>
      <c r="X5" s="4" t="s">
        <v>395</v>
      </c>
    </row>
    <row r="6" spans="1:24" ht="29" x14ac:dyDescent="0.35">
      <c r="A6" s="38" t="s">
        <v>16</v>
      </c>
      <c r="B6" s="34">
        <v>396</v>
      </c>
      <c r="C6" s="34">
        <v>1570</v>
      </c>
      <c r="D6" s="34" t="s">
        <v>12</v>
      </c>
      <c r="E6" s="34">
        <v>15</v>
      </c>
      <c r="F6" s="34" t="s">
        <v>13</v>
      </c>
      <c r="G6" s="34">
        <v>1</v>
      </c>
      <c r="H6" s="34">
        <v>108</v>
      </c>
      <c r="I6" s="34">
        <v>112</v>
      </c>
      <c r="J6" s="43">
        <v>94.48</v>
      </c>
      <c r="K6" s="40" t="s">
        <v>255</v>
      </c>
      <c r="L6" s="35"/>
      <c r="M6" s="36">
        <v>89.173848828895657</v>
      </c>
      <c r="N6" s="36">
        <f t="shared" si="0"/>
        <v>35.70806482531161</v>
      </c>
      <c r="O6" s="36">
        <v>19.924465900822817</v>
      </c>
      <c r="P6" s="36">
        <v>1.1882133022515318</v>
      </c>
      <c r="Q6" s="36">
        <v>16.679212953698702</v>
      </c>
      <c r="R6" s="36">
        <v>0.79147474923565753</v>
      </c>
      <c r="S6" s="36">
        <v>11.322226686458084</v>
      </c>
      <c r="T6" s="36">
        <v>1.9589809690690814</v>
      </c>
      <c r="U6" s="36">
        <v>1.789927573414805</v>
      </c>
      <c r="V6" s="36">
        <v>1.8118791018342721</v>
      </c>
      <c r="W6" s="37">
        <v>2.8863439733647692E-2</v>
      </c>
      <c r="X6" t="s">
        <v>395</v>
      </c>
    </row>
    <row r="7" spans="1:24" ht="29" x14ac:dyDescent="0.35">
      <c r="A7" s="50" t="s">
        <v>17</v>
      </c>
      <c r="B7" s="44">
        <v>396</v>
      </c>
      <c r="C7" s="44">
        <v>1570</v>
      </c>
      <c r="D7" s="44" t="s">
        <v>12</v>
      </c>
      <c r="E7" s="44">
        <v>25</v>
      </c>
      <c r="F7" s="44" t="s">
        <v>13</v>
      </c>
      <c r="G7" s="44">
        <v>1</v>
      </c>
      <c r="H7" s="44">
        <v>50</v>
      </c>
      <c r="I7" s="44">
        <v>55</v>
      </c>
      <c r="J7" s="51">
        <v>142.5</v>
      </c>
      <c r="K7" s="52" t="s">
        <v>253</v>
      </c>
      <c r="L7" s="29" t="s">
        <v>244</v>
      </c>
      <c r="M7" s="46">
        <v>85.101192182939229</v>
      </c>
      <c r="N7" s="46">
        <f t="shared" si="0"/>
        <v>34.077242679190171</v>
      </c>
      <c r="O7" s="53">
        <v>50.676472799479136</v>
      </c>
      <c r="P7" s="53">
        <v>1.2882118846072437</v>
      </c>
      <c r="Q7" s="53">
        <v>11.43002153238765</v>
      </c>
      <c r="R7" s="53">
        <v>3.8293559668446173</v>
      </c>
      <c r="S7" s="53">
        <v>38.320505102755547</v>
      </c>
      <c r="T7" s="53">
        <v>1.6686926334647678</v>
      </c>
      <c r="U7" s="53">
        <v>6.8480212686191537</v>
      </c>
      <c r="V7" s="53">
        <v>4.6867708659187937</v>
      </c>
      <c r="W7" s="54">
        <v>1.2439309035314627E-2</v>
      </c>
      <c r="X7" s="4" t="s">
        <v>395</v>
      </c>
    </row>
    <row r="8" spans="1:24" ht="29" x14ac:dyDescent="0.35">
      <c r="A8" s="50" t="s">
        <v>18</v>
      </c>
      <c r="B8" s="44">
        <v>396</v>
      </c>
      <c r="C8" s="44">
        <v>1570</v>
      </c>
      <c r="D8" s="44" t="s">
        <v>12</v>
      </c>
      <c r="E8" s="44">
        <v>25</v>
      </c>
      <c r="F8" s="44" t="s">
        <v>13</v>
      </c>
      <c r="G8" s="44">
        <v>1</v>
      </c>
      <c r="H8" s="44">
        <v>50</v>
      </c>
      <c r="I8" s="44">
        <v>55</v>
      </c>
      <c r="J8" s="51">
        <v>142.5</v>
      </c>
      <c r="K8" s="49" t="s">
        <v>254</v>
      </c>
      <c r="L8" s="29" t="s">
        <v>243</v>
      </c>
      <c r="M8" s="46">
        <v>90.309930164373696</v>
      </c>
      <c r="N8" s="46">
        <f t="shared" si="0"/>
        <v>36.162988174554009</v>
      </c>
      <c r="O8" s="46">
        <v>40.82171917994274</v>
      </c>
      <c r="P8" s="46">
        <v>1.8152814316693637</v>
      </c>
      <c r="Q8" s="46">
        <v>6.8753322806540949</v>
      </c>
      <c r="R8" s="46">
        <v>3.3615832566185055</v>
      </c>
      <c r="S8" s="46">
        <v>11.552779161946912</v>
      </c>
      <c r="T8" s="46">
        <v>0.76375857042635664</v>
      </c>
      <c r="U8" s="46">
        <v>12.804764394021701</v>
      </c>
      <c r="V8" s="46">
        <v>0.43838432816311923</v>
      </c>
      <c r="W8" s="47">
        <v>6.3744870793173191E-3</v>
      </c>
      <c r="X8" s="4" t="s">
        <v>395</v>
      </c>
    </row>
    <row r="9" spans="1:24" ht="29" x14ac:dyDescent="0.35">
      <c r="A9" s="50" t="s">
        <v>19</v>
      </c>
      <c r="B9" s="44">
        <v>396</v>
      </c>
      <c r="C9" s="44">
        <v>1570</v>
      </c>
      <c r="D9" s="44" t="s">
        <v>12</v>
      </c>
      <c r="E9" s="44">
        <v>25</v>
      </c>
      <c r="F9" s="44" t="s">
        <v>13</v>
      </c>
      <c r="G9" s="44">
        <v>1</v>
      </c>
      <c r="H9" s="44">
        <v>50</v>
      </c>
      <c r="I9" s="44">
        <v>55</v>
      </c>
      <c r="J9" s="51">
        <v>142.5</v>
      </c>
      <c r="K9" s="55" t="s">
        <v>248</v>
      </c>
      <c r="L9" s="56" t="s">
        <v>245</v>
      </c>
      <c r="M9" s="53">
        <v>83.249537958538696</v>
      </c>
      <c r="N9" s="46">
        <f t="shared" si="0"/>
        <v>33.33578102930867</v>
      </c>
      <c r="O9" s="53">
        <v>44.358399721949915</v>
      </c>
      <c r="P9" s="53">
        <v>1.0993370704754684</v>
      </c>
      <c r="Q9" s="53">
        <v>7.3202656552757484</v>
      </c>
      <c r="R9" s="53">
        <v>3.3024591918717601</v>
      </c>
      <c r="S9" s="53">
        <v>37.974142419539007</v>
      </c>
      <c r="T9" s="53">
        <v>0.86437181239798333</v>
      </c>
      <c r="U9" s="53">
        <v>3.7451598206184391</v>
      </c>
      <c r="V9" s="53">
        <v>4.3974570043595058</v>
      </c>
      <c r="W9" s="54">
        <v>4.3035315774367561E-2</v>
      </c>
      <c r="X9" s="4" t="s">
        <v>395</v>
      </c>
    </row>
    <row r="10" spans="1:24" x14ac:dyDescent="0.35">
      <c r="A10" s="57"/>
      <c r="B10" s="58"/>
      <c r="C10" s="58"/>
      <c r="K10" s="1"/>
      <c r="L10" s="2"/>
      <c r="M10" s="59"/>
      <c r="N10" s="59"/>
      <c r="O10" s="59"/>
      <c r="P10" s="59"/>
      <c r="R10" s="59"/>
      <c r="S10" s="59"/>
      <c r="T10" s="59"/>
      <c r="U10" s="59"/>
    </row>
  </sheetData>
  <phoneticPr fontId="1" type="noConversion"/>
  <conditionalFormatting sqref="C10">
    <cfRule type="expression" dxfId="0" priority="1" stopIfTrue="1">
      <formula>(#REF!="")</formula>
    </cfRule>
  </conditionalFormatting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E9B09E-6651-4AA6-8476-8A4C765B6A11}">
  <dimension ref="A1:Q193"/>
  <sheetViews>
    <sheetView zoomScale="85" zoomScaleNormal="85" workbookViewId="0">
      <selection activeCell="N34" sqref="N34"/>
    </sheetView>
  </sheetViews>
  <sheetFormatPr defaultRowHeight="14.5" x14ac:dyDescent="0.35"/>
  <cols>
    <col min="2" max="2" width="15" customWidth="1"/>
  </cols>
  <sheetData>
    <row r="1" spans="1:17" x14ac:dyDescent="0.35">
      <c r="A1" s="31"/>
      <c r="B1" s="31"/>
      <c r="C1" s="31" t="s">
        <v>273</v>
      </c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</row>
    <row r="2" spans="1:17" x14ac:dyDescent="0.35">
      <c r="A2" s="31"/>
      <c r="B2" s="31" t="s">
        <v>274</v>
      </c>
      <c r="C2" s="31" t="s">
        <v>275</v>
      </c>
      <c r="D2" s="31" t="s">
        <v>276</v>
      </c>
      <c r="E2" s="31" t="s">
        <v>277</v>
      </c>
      <c r="F2" s="31" t="s">
        <v>278</v>
      </c>
      <c r="G2" s="31" t="s">
        <v>279</v>
      </c>
      <c r="H2" s="31" t="s">
        <v>280</v>
      </c>
      <c r="I2" s="31" t="s">
        <v>281</v>
      </c>
      <c r="J2" s="31" t="s">
        <v>282</v>
      </c>
      <c r="K2" s="31" t="s">
        <v>283</v>
      </c>
      <c r="L2" s="31" t="s">
        <v>284</v>
      </c>
      <c r="M2" s="31" t="s">
        <v>285</v>
      </c>
      <c r="N2" s="31" t="s">
        <v>286</v>
      </c>
      <c r="O2" s="31" t="s">
        <v>287</v>
      </c>
      <c r="P2" s="31" t="s">
        <v>288</v>
      </c>
      <c r="Q2" s="31" t="s">
        <v>289</v>
      </c>
    </row>
    <row r="3" spans="1:17" x14ac:dyDescent="0.35">
      <c r="P3" s="31"/>
    </row>
    <row r="4" spans="1:17" x14ac:dyDescent="0.35">
      <c r="A4" t="s">
        <v>311</v>
      </c>
      <c r="B4" t="s">
        <v>312</v>
      </c>
      <c r="C4">
        <v>49.412599999999998</v>
      </c>
      <c r="D4">
        <v>0.83860000000000001</v>
      </c>
      <c r="E4">
        <v>13.5807</v>
      </c>
      <c r="F4">
        <v>11.434200000000001</v>
      </c>
      <c r="G4">
        <v>0.21870000000000001</v>
      </c>
      <c r="H4">
        <v>7.5503999999999998</v>
      </c>
      <c r="I4">
        <v>12.854100000000001</v>
      </c>
      <c r="J4">
        <v>2.0280999999999998</v>
      </c>
      <c r="K4">
        <v>4.2999999999999997E-2</v>
      </c>
      <c r="L4">
        <v>3.2300000000000002E-2</v>
      </c>
      <c r="M4">
        <v>0.1249</v>
      </c>
      <c r="N4">
        <v>3.5200000000000002E-2</v>
      </c>
      <c r="P4" s="31">
        <v>500</v>
      </c>
      <c r="Q4">
        <v>98.152799999999999</v>
      </c>
    </row>
    <row r="5" spans="1:17" x14ac:dyDescent="0.35">
      <c r="A5" t="s">
        <v>313</v>
      </c>
      <c r="B5" t="s">
        <v>312</v>
      </c>
      <c r="C5">
        <v>48.9024</v>
      </c>
      <c r="D5">
        <v>0.82369999999999999</v>
      </c>
      <c r="E5">
        <v>13.538500000000001</v>
      </c>
      <c r="F5">
        <v>10.9506</v>
      </c>
      <c r="G5">
        <v>0.2167</v>
      </c>
      <c r="H5">
        <v>7.9535999999999998</v>
      </c>
      <c r="I5">
        <v>13.372400000000001</v>
      </c>
      <c r="J5">
        <v>1.958</v>
      </c>
      <c r="K5">
        <v>6.3200000000000006E-2</v>
      </c>
      <c r="L5">
        <v>4.9700000000000001E-2</v>
      </c>
      <c r="M5">
        <v>8.4900000000000003E-2</v>
      </c>
      <c r="N5">
        <v>4.3400000000000001E-2</v>
      </c>
      <c r="P5" s="31">
        <v>340</v>
      </c>
      <c r="Q5">
        <v>97.957099999999997</v>
      </c>
    </row>
    <row r="6" spans="1:17" x14ac:dyDescent="0.35">
      <c r="A6" t="s">
        <v>314</v>
      </c>
      <c r="B6" t="s">
        <v>312</v>
      </c>
      <c r="C6">
        <v>49.399299999999997</v>
      </c>
      <c r="D6">
        <v>0.71120000000000005</v>
      </c>
      <c r="E6">
        <v>13.6333</v>
      </c>
      <c r="F6">
        <v>10.9495</v>
      </c>
      <c r="G6">
        <v>0.17599999999999999</v>
      </c>
      <c r="H6">
        <v>8.0517000000000003</v>
      </c>
      <c r="I6">
        <v>13.3833</v>
      </c>
      <c r="J6">
        <v>1.9126000000000001</v>
      </c>
      <c r="K6">
        <v>5.0900000000000001E-2</v>
      </c>
      <c r="L6">
        <v>6.2199999999999998E-2</v>
      </c>
      <c r="M6">
        <v>0.1174</v>
      </c>
      <c r="N6">
        <v>2.1299999999999999E-2</v>
      </c>
      <c r="P6" s="31">
        <v>470</v>
      </c>
      <c r="Q6">
        <v>98.468699999999998</v>
      </c>
    </row>
    <row r="7" spans="1:17" x14ac:dyDescent="0.35">
      <c r="A7" t="s">
        <v>315</v>
      </c>
      <c r="B7" t="s">
        <v>312</v>
      </c>
      <c r="C7">
        <v>49.654699999999998</v>
      </c>
      <c r="D7">
        <v>0.92930000000000001</v>
      </c>
      <c r="E7">
        <v>13.672499999999999</v>
      </c>
      <c r="F7">
        <v>11.7722</v>
      </c>
      <c r="G7">
        <v>0.25069999999999998</v>
      </c>
      <c r="H7">
        <v>7.6153000000000004</v>
      </c>
      <c r="I7">
        <v>12.706799999999999</v>
      </c>
      <c r="J7">
        <v>2.1223000000000001</v>
      </c>
      <c r="K7">
        <v>4.2299999999999997E-2</v>
      </c>
      <c r="L7">
        <v>8.1900000000000001E-2</v>
      </c>
      <c r="M7">
        <v>0.1598</v>
      </c>
      <c r="N7">
        <v>5.0799999999999998E-2</v>
      </c>
      <c r="P7" s="31">
        <v>640</v>
      </c>
      <c r="Q7">
        <v>99.058599999999998</v>
      </c>
    </row>
    <row r="8" spans="1:17" x14ac:dyDescent="0.35">
      <c r="A8" t="s">
        <v>316</v>
      </c>
      <c r="B8" t="s">
        <v>312</v>
      </c>
      <c r="C8">
        <v>49.111899999999999</v>
      </c>
      <c r="D8">
        <v>0.83020000000000005</v>
      </c>
      <c r="E8">
        <v>13.646599999999999</v>
      </c>
      <c r="F8">
        <v>11.3034</v>
      </c>
      <c r="G8">
        <v>0.2681</v>
      </c>
      <c r="H8">
        <v>7.3994</v>
      </c>
      <c r="I8">
        <v>13.361800000000001</v>
      </c>
      <c r="J8">
        <v>1.9450000000000001</v>
      </c>
      <c r="K8">
        <v>3.1899999999999998E-2</v>
      </c>
      <c r="L8">
        <v>4.2200000000000001E-2</v>
      </c>
      <c r="M8">
        <v>0.16969999999999999</v>
      </c>
      <c r="N8">
        <v>4.7500000000000001E-2</v>
      </c>
      <c r="P8" s="31">
        <v>680</v>
      </c>
      <c r="Q8">
        <v>98.157600000000002</v>
      </c>
    </row>
    <row r="9" spans="1:17" x14ac:dyDescent="0.35">
      <c r="A9" t="s">
        <v>317</v>
      </c>
      <c r="B9" t="s">
        <v>312</v>
      </c>
      <c r="C9">
        <v>49.6755</v>
      </c>
      <c r="D9">
        <v>0.83540000000000003</v>
      </c>
      <c r="E9">
        <v>13.7576</v>
      </c>
      <c r="F9">
        <v>11.3566</v>
      </c>
      <c r="G9">
        <v>0.21229999999999999</v>
      </c>
      <c r="H9">
        <v>7.6345000000000001</v>
      </c>
      <c r="I9">
        <v>13.105399999999999</v>
      </c>
      <c r="J9">
        <v>2.1299000000000001</v>
      </c>
      <c r="K9">
        <v>4.8500000000000001E-2</v>
      </c>
      <c r="L9">
        <v>2.4799999999999999E-2</v>
      </c>
      <c r="M9">
        <v>0.18479999999999999</v>
      </c>
      <c r="N9">
        <v>4.5900000000000003E-2</v>
      </c>
      <c r="P9" s="31">
        <v>740</v>
      </c>
      <c r="Q9">
        <v>99.011099999999999</v>
      </c>
    </row>
    <row r="10" spans="1:17" x14ac:dyDescent="0.35">
      <c r="A10" t="s">
        <v>318</v>
      </c>
      <c r="B10" t="s">
        <v>312</v>
      </c>
      <c r="C10">
        <v>49.430700000000002</v>
      </c>
      <c r="D10">
        <v>0.86899999999999999</v>
      </c>
      <c r="E10">
        <v>13.6402</v>
      </c>
      <c r="F10">
        <v>11.321</v>
      </c>
      <c r="G10">
        <v>0.18440000000000001</v>
      </c>
      <c r="H10">
        <v>7.8457999999999997</v>
      </c>
      <c r="I10">
        <v>13.2402</v>
      </c>
      <c r="J10">
        <v>2.0116000000000001</v>
      </c>
      <c r="K10">
        <v>2.9399999999999999E-2</v>
      </c>
      <c r="L10">
        <v>2.7300000000000001E-2</v>
      </c>
      <c r="M10">
        <v>0.1323</v>
      </c>
      <c r="N10">
        <v>5.2400000000000002E-2</v>
      </c>
      <c r="P10" s="31">
        <v>530</v>
      </c>
      <c r="Q10">
        <v>98.784499999999994</v>
      </c>
    </row>
    <row r="11" spans="1:17" x14ac:dyDescent="0.35">
      <c r="A11" t="s">
        <v>319</v>
      </c>
      <c r="B11" t="s">
        <v>312</v>
      </c>
      <c r="C11">
        <v>49.195700000000002</v>
      </c>
      <c r="D11">
        <v>0.83320000000000005</v>
      </c>
      <c r="E11">
        <v>13.401</v>
      </c>
      <c r="F11">
        <v>11.622400000000001</v>
      </c>
      <c r="G11">
        <v>0.1779</v>
      </c>
      <c r="H11">
        <v>7.4440999999999997</v>
      </c>
      <c r="I11">
        <v>13.202</v>
      </c>
      <c r="J11">
        <v>2.0341999999999998</v>
      </c>
      <c r="K11">
        <v>3.8600000000000002E-2</v>
      </c>
      <c r="L11">
        <v>2.5000000000000001E-3</v>
      </c>
      <c r="M11">
        <v>0.1547</v>
      </c>
      <c r="N11">
        <v>2.9499999999999998E-2</v>
      </c>
      <c r="P11" s="31">
        <v>620</v>
      </c>
      <c r="Q11">
        <v>98.135800000000003</v>
      </c>
    </row>
    <row r="12" spans="1:17" x14ac:dyDescent="0.35">
      <c r="A12" t="s">
        <v>320</v>
      </c>
      <c r="B12" t="s">
        <v>312</v>
      </c>
      <c r="C12">
        <v>49.735700000000001</v>
      </c>
      <c r="D12">
        <v>0.89859999999999995</v>
      </c>
      <c r="E12">
        <v>13.535500000000001</v>
      </c>
      <c r="F12">
        <v>11.527200000000001</v>
      </c>
      <c r="G12">
        <v>0.2273</v>
      </c>
      <c r="H12">
        <v>7.516</v>
      </c>
      <c r="I12">
        <v>12.985099999999999</v>
      </c>
      <c r="J12">
        <v>2.0402999999999998</v>
      </c>
      <c r="K12">
        <v>4.7300000000000002E-2</v>
      </c>
      <c r="L12">
        <v>4.9700000000000001E-2</v>
      </c>
      <c r="M12">
        <v>0.1424</v>
      </c>
      <c r="N12">
        <v>6.9599999999999995E-2</v>
      </c>
      <c r="P12" s="31">
        <v>570</v>
      </c>
      <c r="Q12">
        <v>98.774699999999996</v>
      </c>
    </row>
    <row r="13" spans="1:17" x14ac:dyDescent="0.35">
      <c r="A13" t="s">
        <v>321</v>
      </c>
      <c r="B13" t="s">
        <v>312</v>
      </c>
      <c r="C13">
        <v>49.132899999999999</v>
      </c>
      <c r="D13">
        <v>0.747</v>
      </c>
      <c r="E13">
        <v>13.2218</v>
      </c>
      <c r="F13">
        <v>11.414999999999999</v>
      </c>
      <c r="G13">
        <v>0.21440000000000001</v>
      </c>
      <c r="H13">
        <v>7.6390000000000002</v>
      </c>
      <c r="I13">
        <v>12.824199999999999</v>
      </c>
      <c r="J13">
        <v>2.1103000000000001</v>
      </c>
      <c r="K13">
        <v>3.1300000000000001E-2</v>
      </c>
      <c r="L13">
        <v>6.9500000000000006E-2</v>
      </c>
      <c r="M13">
        <v>0.1774</v>
      </c>
      <c r="N13">
        <v>2.7799999999999998E-2</v>
      </c>
      <c r="P13" s="31">
        <v>709.99999999999989</v>
      </c>
      <c r="Q13">
        <v>97.610600000000005</v>
      </c>
    </row>
    <row r="14" spans="1:17" x14ac:dyDescent="0.35">
      <c r="A14" t="s">
        <v>322</v>
      </c>
      <c r="B14" t="s">
        <v>312</v>
      </c>
      <c r="C14">
        <v>49.369199999999999</v>
      </c>
      <c r="D14">
        <v>0.74880000000000002</v>
      </c>
      <c r="E14">
        <v>13.2613</v>
      </c>
      <c r="F14">
        <v>11.4701</v>
      </c>
      <c r="G14">
        <v>0.20150000000000001</v>
      </c>
      <c r="H14">
        <v>7.7793000000000001</v>
      </c>
      <c r="I14">
        <v>12.9567</v>
      </c>
      <c r="J14">
        <v>2.0697999999999999</v>
      </c>
      <c r="K14">
        <v>4.5400000000000003E-2</v>
      </c>
      <c r="L14">
        <v>4.9700000000000001E-2</v>
      </c>
      <c r="M14">
        <v>0.1399</v>
      </c>
      <c r="N14">
        <v>6.3100000000000003E-2</v>
      </c>
      <c r="P14" s="31">
        <v>560</v>
      </c>
      <c r="Q14">
        <v>98.154700000000005</v>
      </c>
    </row>
    <row r="15" spans="1:17" x14ac:dyDescent="0.35">
      <c r="A15" t="s">
        <v>323</v>
      </c>
      <c r="B15" t="s">
        <v>312</v>
      </c>
      <c r="C15">
        <v>48.915999999999997</v>
      </c>
      <c r="D15">
        <v>0.86060000000000003</v>
      </c>
      <c r="E15">
        <v>13.8849</v>
      </c>
      <c r="F15">
        <v>10.953099999999999</v>
      </c>
      <c r="G15">
        <v>0.23169999999999999</v>
      </c>
      <c r="H15">
        <v>8.0687999999999995</v>
      </c>
      <c r="I15">
        <v>13.145</v>
      </c>
      <c r="J15">
        <v>1.9493</v>
      </c>
      <c r="K15">
        <v>3.2500000000000001E-2</v>
      </c>
      <c r="L15">
        <v>3.4799999999999998E-2</v>
      </c>
      <c r="M15">
        <v>8.4900000000000003E-2</v>
      </c>
      <c r="N15">
        <v>4.4200000000000003E-2</v>
      </c>
      <c r="P15" s="31">
        <v>340</v>
      </c>
      <c r="Q15">
        <v>98.205799999999996</v>
      </c>
    </row>
    <row r="16" spans="1:17" x14ac:dyDescent="0.35">
      <c r="A16" t="s">
        <v>324</v>
      </c>
      <c r="B16" t="s">
        <v>312</v>
      </c>
      <c r="C16">
        <v>49.561900000000001</v>
      </c>
      <c r="D16">
        <v>0.77669999999999995</v>
      </c>
      <c r="E16">
        <v>13.7943</v>
      </c>
      <c r="F16">
        <v>10.9282</v>
      </c>
      <c r="G16">
        <v>0.19969999999999999</v>
      </c>
      <c r="H16">
        <v>8.2585999999999995</v>
      </c>
      <c r="I16">
        <v>13.554399999999999</v>
      </c>
      <c r="J16">
        <v>2.0062000000000002</v>
      </c>
      <c r="K16">
        <v>3.6799999999999999E-2</v>
      </c>
      <c r="L16">
        <v>4.2299999999999997E-2</v>
      </c>
      <c r="M16">
        <v>0.1074</v>
      </c>
      <c r="N16">
        <v>2.29E-2</v>
      </c>
      <c r="P16" s="31">
        <v>429.99999999999994</v>
      </c>
      <c r="Q16">
        <v>99.289500000000004</v>
      </c>
    </row>
    <row r="17" spans="1:17" x14ac:dyDescent="0.35">
      <c r="A17" t="s">
        <v>325</v>
      </c>
      <c r="B17" t="s">
        <v>312</v>
      </c>
      <c r="C17">
        <v>49.375900000000001</v>
      </c>
      <c r="D17">
        <v>0.75209999999999999</v>
      </c>
      <c r="E17">
        <v>13.4717</v>
      </c>
      <c r="F17">
        <v>11.604200000000001</v>
      </c>
      <c r="G17">
        <v>0.28510000000000002</v>
      </c>
      <c r="H17">
        <v>7.7298</v>
      </c>
      <c r="I17">
        <v>12.9603</v>
      </c>
      <c r="J17">
        <v>2.0520999999999998</v>
      </c>
      <c r="K17">
        <v>3.9300000000000002E-2</v>
      </c>
      <c r="L17">
        <v>7.1999999999999995E-2</v>
      </c>
      <c r="M17">
        <v>0.12239999999999999</v>
      </c>
      <c r="N17">
        <v>3.85E-2</v>
      </c>
      <c r="P17" s="31">
        <v>490</v>
      </c>
      <c r="Q17">
        <v>98.503200000000007</v>
      </c>
    </row>
    <row r="18" spans="1:17" x14ac:dyDescent="0.35">
      <c r="A18" t="s">
        <v>326</v>
      </c>
      <c r="B18" t="s">
        <v>312</v>
      </c>
      <c r="C18">
        <v>49.2879</v>
      </c>
      <c r="D18">
        <v>0.79479999999999995</v>
      </c>
      <c r="E18">
        <v>13.5532</v>
      </c>
      <c r="F18">
        <v>11.564</v>
      </c>
      <c r="G18">
        <v>0.21870000000000001</v>
      </c>
      <c r="H18">
        <v>7.6040999999999999</v>
      </c>
      <c r="I18">
        <v>13.3591</v>
      </c>
      <c r="J18">
        <v>2.0785</v>
      </c>
      <c r="K18">
        <v>5.7000000000000002E-2</v>
      </c>
      <c r="L18">
        <v>3.9699999999999999E-2</v>
      </c>
      <c r="M18">
        <v>0.2321</v>
      </c>
      <c r="N18">
        <v>4.4200000000000003E-2</v>
      </c>
      <c r="P18" s="31">
        <v>929</v>
      </c>
      <c r="Q18">
        <v>98.833200000000005</v>
      </c>
    </row>
    <row r="19" spans="1:17" x14ac:dyDescent="0.35">
      <c r="A19" t="s">
        <v>327</v>
      </c>
      <c r="B19" t="s">
        <v>312</v>
      </c>
      <c r="C19">
        <v>49.374099999999999</v>
      </c>
      <c r="D19">
        <v>0.74760000000000004</v>
      </c>
      <c r="E19">
        <v>13.5739</v>
      </c>
      <c r="F19">
        <v>11.1167</v>
      </c>
      <c r="G19">
        <v>0.22320000000000001</v>
      </c>
      <c r="H19">
        <v>7.9219999999999997</v>
      </c>
      <c r="I19">
        <v>12.828900000000001</v>
      </c>
      <c r="J19">
        <v>2.0385</v>
      </c>
      <c r="K19">
        <v>5.0999999999999997E-2</v>
      </c>
      <c r="L19">
        <v>4.4699999999999997E-2</v>
      </c>
      <c r="M19">
        <v>0.125</v>
      </c>
      <c r="N19">
        <v>3.9300000000000002E-2</v>
      </c>
      <c r="P19" s="31">
        <v>501</v>
      </c>
      <c r="Q19">
        <v>98.084999999999994</v>
      </c>
    </row>
    <row r="20" spans="1:17" x14ac:dyDescent="0.35">
      <c r="A20" t="s">
        <v>328</v>
      </c>
      <c r="B20" t="s">
        <v>329</v>
      </c>
      <c r="C20">
        <v>49.671399999999998</v>
      </c>
      <c r="D20">
        <v>0.80569999999999997</v>
      </c>
      <c r="E20">
        <v>13.5943</v>
      </c>
      <c r="F20">
        <v>11.5123</v>
      </c>
      <c r="G20">
        <v>0.29289999999999999</v>
      </c>
      <c r="H20">
        <v>7.4848999999999997</v>
      </c>
      <c r="I20">
        <v>13.0299</v>
      </c>
      <c r="J20">
        <v>2.1255000000000002</v>
      </c>
      <c r="K20">
        <v>1.61E-2</v>
      </c>
      <c r="L20">
        <v>3.61E-2</v>
      </c>
      <c r="M20">
        <v>0.1525</v>
      </c>
      <c r="N20">
        <v>4.4400000000000002E-2</v>
      </c>
      <c r="P20" s="31">
        <v>611</v>
      </c>
      <c r="Q20">
        <v>98.766099999999994</v>
      </c>
    </row>
    <row r="21" spans="1:17" x14ac:dyDescent="0.35">
      <c r="A21" t="s">
        <v>330</v>
      </c>
      <c r="B21" t="s">
        <v>329</v>
      </c>
      <c r="C21">
        <v>50.285800000000002</v>
      </c>
      <c r="D21">
        <v>0.77949999999999997</v>
      </c>
      <c r="E21">
        <v>13.5166</v>
      </c>
      <c r="F21">
        <v>11.5427</v>
      </c>
      <c r="G21">
        <v>0.245</v>
      </c>
      <c r="H21">
        <v>7.6828000000000003</v>
      </c>
      <c r="I21">
        <v>12.762600000000001</v>
      </c>
      <c r="J21">
        <v>1.9978</v>
      </c>
      <c r="K21">
        <v>2.9700000000000001E-2</v>
      </c>
      <c r="L21">
        <v>2.8799999999999999E-2</v>
      </c>
      <c r="M21">
        <v>0.18149999999999999</v>
      </c>
      <c r="N21">
        <v>3.73E-2</v>
      </c>
      <c r="P21" s="31">
        <v>727</v>
      </c>
      <c r="Q21">
        <v>99.090299999999999</v>
      </c>
    </row>
    <row r="22" spans="1:17" x14ac:dyDescent="0.35">
      <c r="A22" t="s">
        <v>331</v>
      </c>
      <c r="B22" t="s">
        <v>329</v>
      </c>
      <c r="C22">
        <v>50.195900000000002</v>
      </c>
      <c r="D22">
        <v>0.85619999999999996</v>
      </c>
      <c r="E22">
        <v>13.3012</v>
      </c>
      <c r="F22">
        <v>11.5487</v>
      </c>
      <c r="G22">
        <v>0.2989</v>
      </c>
      <c r="H22">
        <v>7.4848999999999997</v>
      </c>
      <c r="I22">
        <v>13.1503</v>
      </c>
      <c r="J22">
        <v>2.1333000000000002</v>
      </c>
      <c r="K22">
        <v>5.5800000000000002E-2</v>
      </c>
      <c r="L22">
        <v>9.5999999999999992E-3</v>
      </c>
      <c r="M22">
        <v>0.10879999999999999</v>
      </c>
      <c r="N22">
        <v>5.5500000000000001E-2</v>
      </c>
      <c r="P22" s="31">
        <v>436</v>
      </c>
      <c r="Q22">
        <v>99.199100000000001</v>
      </c>
    </row>
    <row r="23" spans="1:17" x14ac:dyDescent="0.35">
      <c r="A23" t="s">
        <v>332</v>
      </c>
      <c r="B23" t="s">
        <v>329</v>
      </c>
      <c r="C23">
        <v>49.849899999999998</v>
      </c>
      <c r="D23">
        <v>0.77749999999999997</v>
      </c>
      <c r="E23">
        <v>13.4953</v>
      </c>
      <c r="F23">
        <v>11.706200000000001</v>
      </c>
      <c r="G23">
        <v>0.22409999999999999</v>
      </c>
      <c r="H23">
        <v>7.6912000000000003</v>
      </c>
      <c r="I23">
        <v>12.804500000000001</v>
      </c>
      <c r="J23">
        <v>2.0589</v>
      </c>
      <c r="K23">
        <v>3.7400000000000003E-2</v>
      </c>
      <c r="L23">
        <v>5.2900000000000003E-2</v>
      </c>
      <c r="M23">
        <v>0.17660000000000001</v>
      </c>
      <c r="N23">
        <v>5.3100000000000001E-2</v>
      </c>
      <c r="P23" s="31">
        <v>707</v>
      </c>
      <c r="Q23">
        <v>98.927700000000002</v>
      </c>
    </row>
    <row r="24" spans="1:17" x14ac:dyDescent="0.35">
      <c r="A24" t="s">
        <v>333</v>
      </c>
      <c r="B24" t="s">
        <v>329</v>
      </c>
      <c r="C24">
        <v>49.491599999999998</v>
      </c>
      <c r="D24">
        <v>0.8407</v>
      </c>
      <c r="E24">
        <v>13.5337</v>
      </c>
      <c r="F24">
        <v>11.5161</v>
      </c>
      <c r="G24">
        <v>0.20549999999999999</v>
      </c>
      <c r="H24">
        <v>7.3888999999999996</v>
      </c>
      <c r="I24">
        <v>12.7608</v>
      </c>
      <c r="J24">
        <v>2.1316999999999999</v>
      </c>
      <c r="K24">
        <v>3.3300000000000003E-2</v>
      </c>
      <c r="L24">
        <v>3.3599999999999998E-2</v>
      </c>
      <c r="M24">
        <v>0.13789999999999999</v>
      </c>
      <c r="N24">
        <v>3.9699999999999999E-2</v>
      </c>
      <c r="P24" s="31">
        <v>552</v>
      </c>
      <c r="Q24">
        <v>98.113399999999999</v>
      </c>
    </row>
    <row r="25" spans="1:17" x14ac:dyDescent="0.35">
      <c r="A25" t="s">
        <v>334</v>
      </c>
      <c r="B25" t="s">
        <v>329</v>
      </c>
      <c r="C25">
        <v>49.721299999999999</v>
      </c>
      <c r="D25">
        <v>0.83430000000000004</v>
      </c>
      <c r="E25">
        <v>13.434100000000001</v>
      </c>
      <c r="F25">
        <v>11.349600000000001</v>
      </c>
      <c r="G25">
        <v>0.22839999999999999</v>
      </c>
      <c r="H25">
        <v>7.5820999999999996</v>
      </c>
      <c r="I25">
        <v>13.0122</v>
      </c>
      <c r="J25">
        <v>2.0002</v>
      </c>
      <c r="K25">
        <v>4.2799999999999998E-2</v>
      </c>
      <c r="L25">
        <v>3.1300000000000001E-2</v>
      </c>
      <c r="M25">
        <v>0.11849999999999999</v>
      </c>
      <c r="N25">
        <v>3.9600000000000003E-2</v>
      </c>
      <c r="P25" s="31">
        <v>475</v>
      </c>
      <c r="Q25">
        <v>98.394300000000001</v>
      </c>
    </row>
    <row r="26" spans="1:17" x14ac:dyDescent="0.35">
      <c r="A26" t="s">
        <v>335</v>
      </c>
      <c r="B26" t="s">
        <v>329</v>
      </c>
      <c r="C26">
        <v>49.296599999999998</v>
      </c>
      <c r="D26">
        <v>0.66139999999999999</v>
      </c>
      <c r="E26">
        <v>14.303800000000001</v>
      </c>
      <c r="F26">
        <v>10.608499999999999</v>
      </c>
      <c r="G26">
        <v>0.21210000000000001</v>
      </c>
      <c r="H26">
        <v>8.4278999999999993</v>
      </c>
      <c r="I26">
        <v>12.8779</v>
      </c>
      <c r="J26">
        <v>1.8985000000000001</v>
      </c>
      <c r="K26">
        <v>5.2400000000000002E-2</v>
      </c>
      <c r="L26">
        <v>4.1000000000000002E-2</v>
      </c>
      <c r="M26">
        <v>0.14299999999999999</v>
      </c>
      <c r="N26">
        <v>3.1E-2</v>
      </c>
      <c r="P26" s="31">
        <v>572</v>
      </c>
      <c r="Q26">
        <v>98.554000000000002</v>
      </c>
    </row>
    <row r="27" spans="1:17" x14ac:dyDescent="0.35">
      <c r="A27" t="s">
        <v>336</v>
      </c>
      <c r="B27" t="s">
        <v>329</v>
      </c>
      <c r="C27">
        <v>50.25</v>
      </c>
      <c r="D27">
        <v>0.86170000000000002</v>
      </c>
      <c r="E27">
        <v>13.581899999999999</v>
      </c>
      <c r="F27">
        <v>11.406700000000001</v>
      </c>
      <c r="G27">
        <v>0.17860000000000001</v>
      </c>
      <c r="H27">
        <v>7.6437999999999997</v>
      </c>
      <c r="I27">
        <v>12.998699999999999</v>
      </c>
      <c r="J27">
        <v>1.9973000000000001</v>
      </c>
      <c r="K27">
        <v>1.1299999999999999E-2</v>
      </c>
      <c r="L27">
        <v>0.1323</v>
      </c>
      <c r="M27">
        <v>0.13550000000000001</v>
      </c>
      <c r="N27">
        <v>2.7799999999999998E-2</v>
      </c>
      <c r="P27" s="31">
        <v>543</v>
      </c>
      <c r="Q27">
        <v>99.2256</v>
      </c>
    </row>
    <row r="28" spans="1:17" x14ac:dyDescent="0.35">
      <c r="A28" t="s">
        <v>337</v>
      </c>
      <c r="B28" t="s">
        <v>329</v>
      </c>
      <c r="C28">
        <v>49.696599999999997</v>
      </c>
      <c r="D28">
        <v>0.8458</v>
      </c>
      <c r="E28">
        <v>13.5053</v>
      </c>
      <c r="F28">
        <v>11.5398</v>
      </c>
      <c r="G28">
        <v>0.22409999999999999</v>
      </c>
      <c r="H28">
        <v>7.6954000000000002</v>
      </c>
      <c r="I28">
        <v>12.937900000000001</v>
      </c>
      <c r="J28">
        <v>2.1021999999999998</v>
      </c>
      <c r="K28">
        <v>2.1399999999999999E-2</v>
      </c>
      <c r="L28">
        <v>6.9699999999999998E-2</v>
      </c>
      <c r="M28">
        <v>0.12330000000000001</v>
      </c>
      <c r="N28">
        <v>3.73E-2</v>
      </c>
      <c r="P28" s="31">
        <v>494</v>
      </c>
      <c r="Q28">
        <v>98.798699999999997</v>
      </c>
    </row>
    <row r="29" spans="1:17" x14ac:dyDescent="0.35">
      <c r="A29" t="s">
        <v>329</v>
      </c>
      <c r="B29" s="32" t="s">
        <v>292</v>
      </c>
      <c r="C29" s="32">
        <f>AVERAGE(C4:C28)</f>
        <v>49.519820000000003</v>
      </c>
      <c r="D29" s="32">
        <f t="shared" ref="D29:Q29" si="0">AVERAGE(D4:D28)</f>
        <v>0.8103840000000001</v>
      </c>
      <c r="E29" s="32">
        <f t="shared" si="0"/>
        <v>13.577328</v>
      </c>
      <c r="F29" s="32">
        <f t="shared" si="0"/>
        <v>11.360760000000001</v>
      </c>
      <c r="G29" s="32">
        <f t="shared" si="0"/>
        <v>0.22463999999999998</v>
      </c>
      <c r="H29" s="32">
        <f t="shared" si="0"/>
        <v>7.7237720000000003</v>
      </c>
      <c r="I29" s="32">
        <f t="shared" si="0"/>
        <v>13.046980000000001</v>
      </c>
      <c r="J29" s="32">
        <f t="shared" si="0"/>
        <v>2.0372840000000001</v>
      </c>
      <c r="K29" s="32">
        <f t="shared" si="0"/>
        <v>3.9543999999999996E-2</v>
      </c>
      <c r="L29" s="32">
        <f t="shared" si="0"/>
        <v>4.6424E-2</v>
      </c>
      <c r="M29" s="32">
        <f t="shared" si="0"/>
        <v>0.14150399999999996</v>
      </c>
      <c r="N29" s="32">
        <f t="shared" si="0"/>
        <v>4.1652000000000002E-2</v>
      </c>
      <c r="O29" s="32"/>
      <c r="P29" s="32">
        <f t="shared" si="0"/>
        <v>566.67999999999995</v>
      </c>
      <c r="Q29" s="32">
        <f t="shared" si="0"/>
        <v>98.570084000000023</v>
      </c>
    </row>
    <row r="30" spans="1:17" x14ac:dyDescent="0.35">
      <c r="B30" s="32" t="s">
        <v>293</v>
      </c>
      <c r="C30" s="32">
        <f>MEDIAN(C4:C28)</f>
        <v>49.430700000000002</v>
      </c>
      <c r="D30" s="32">
        <f t="shared" ref="D30:Q30" si="1">MEDIAN(D4:D28)</f>
        <v>0.83020000000000005</v>
      </c>
      <c r="E30" s="32">
        <f t="shared" si="1"/>
        <v>13.5532</v>
      </c>
      <c r="F30" s="32">
        <f t="shared" si="1"/>
        <v>11.434200000000001</v>
      </c>
      <c r="G30" s="32">
        <f t="shared" si="1"/>
        <v>0.21870000000000001</v>
      </c>
      <c r="H30" s="32">
        <f t="shared" si="1"/>
        <v>7.6437999999999997</v>
      </c>
      <c r="I30" s="32">
        <f t="shared" si="1"/>
        <v>12.998699999999999</v>
      </c>
      <c r="J30" s="32">
        <f t="shared" si="1"/>
        <v>2.0385</v>
      </c>
      <c r="K30" s="32">
        <f t="shared" si="1"/>
        <v>3.9300000000000002E-2</v>
      </c>
      <c r="L30" s="32">
        <f t="shared" si="1"/>
        <v>4.2200000000000001E-2</v>
      </c>
      <c r="M30" s="32">
        <f t="shared" si="1"/>
        <v>0.13789999999999999</v>
      </c>
      <c r="N30" s="32">
        <f t="shared" si="1"/>
        <v>3.9699999999999999E-2</v>
      </c>
      <c r="O30" s="32"/>
      <c r="P30" s="32">
        <f t="shared" si="1"/>
        <v>552</v>
      </c>
      <c r="Q30" s="32">
        <f t="shared" si="1"/>
        <v>98.554000000000002</v>
      </c>
    </row>
    <row r="31" spans="1:17" x14ac:dyDescent="0.35">
      <c r="B31" s="32" t="s">
        <v>294</v>
      </c>
      <c r="C31" s="32">
        <f>MAX(C4:C28)-C30</f>
        <v>0.85510000000000019</v>
      </c>
      <c r="D31" s="32">
        <f t="shared" ref="D31:Q31" si="2">MAX(D4:D28)-D30</f>
        <v>9.9099999999999966E-2</v>
      </c>
      <c r="E31" s="32">
        <f t="shared" si="2"/>
        <v>0.75060000000000038</v>
      </c>
      <c r="F31" s="32">
        <f t="shared" si="2"/>
        <v>0.33799999999999919</v>
      </c>
      <c r="G31" s="32">
        <f t="shared" si="2"/>
        <v>8.0199999999999994E-2</v>
      </c>
      <c r="H31" s="32">
        <f t="shared" si="2"/>
        <v>0.78409999999999958</v>
      </c>
      <c r="I31" s="32">
        <f t="shared" si="2"/>
        <v>0.55569999999999986</v>
      </c>
      <c r="J31" s="32">
        <f t="shared" si="2"/>
        <v>9.4800000000000217E-2</v>
      </c>
      <c r="K31" s="32">
        <f t="shared" si="2"/>
        <v>2.3900000000000005E-2</v>
      </c>
      <c r="L31" s="32">
        <f t="shared" si="2"/>
        <v>9.01E-2</v>
      </c>
      <c r="M31" s="32">
        <f t="shared" si="2"/>
        <v>9.4200000000000006E-2</v>
      </c>
      <c r="N31" s="32">
        <f t="shared" si="2"/>
        <v>2.9899999999999996E-2</v>
      </c>
      <c r="O31" s="32"/>
      <c r="P31" s="32">
        <f t="shared" si="2"/>
        <v>377</v>
      </c>
      <c r="Q31" s="32">
        <f t="shared" si="2"/>
        <v>0.73550000000000182</v>
      </c>
    </row>
    <row r="32" spans="1:17" x14ac:dyDescent="0.35">
      <c r="B32" s="32" t="s">
        <v>295</v>
      </c>
      <c r="C32" s="32">
        <f>C30-MIN(C4:C28)</f>
        <v>0.52830000000000155</v>
      </c>
      <c r="D32" s="32">
        <f t="shared" ref="D32:Q32" si="3">D30-MIN(D4:D28)</f>
        <v>0.16880000000000006</v>
      </c>
      <c r="E32" s="32">
        <f t="shared" si="3"/>
        <v>0.33140000000000036</v>
      </c>
      <c r="F32" s="32">
        <f t="shared" si="3"/>
        <v>0.82570000000000121</v>
      </c>
      <c r="G32" s="32">
        <f t="shared" si="3"/>
        <v>4.2700000000000016E-2</v>
      </c>
      <c r="H32" s="32">
        <f t="shared" si="3"/>
        <v>0.25490000000000013</v>
      </c>
      <c r="I32" s="32">
        <f t="shared" si="3"/>
        <v>0.29190000000000005</v>
      </c>
      <c r="J32" s="32">
        <f t="shared" si="3"/>
        <v>0.1399999999999999</v>
      </c>
      <c r="K32" s="32">
        <f t="shared" si="3"/>
        <v>2.8000000000000004E-2</v>
      </c>
      <c r="L32" s="32">
        <f t="shared" si="3"/>
        <v>3.9699999999999999E-2</v>
      </c>
      <c r="M32" s="32">
        <f t="shared" si="3"/>
        <v>5.2999999999999992E-2</v>
      </c>
      <c r="N32" s="32">
        <f t="shared" si="3"/>
        <v>1.84E-2</v>
      </c>
      <c r="O32" s="32"/>
      <c r="P32" s="32">
        <f t="shared" si="3"/>
        <v>212</v>
      </c>
      <c r="Q32" s="32">
        <f t="shared" si="3"/>
        <v>0.94339999999999691</v>
      </c>
    </row>
    <row r="33" spans="1:17" x14ac:dyDescent="0.35">
      <c r="P33" s="31"/>
    </row>
    <row r="34" spans="1:17" x14ac:dyDescent="0.35">
      <c r="A34" t="s">
        <v>330</v>
      </c>
      <c r="B34" t="s">
        <v>338</v>
      </c>
      <c r="C34">
        <v>48.993600000000001</v>
      </c>
      <c r="D34">
        <v>1.7844</v>
      </c>
      <c r="E34">
        <v>13.4315</v>
      </c>
      <c r="F34">
        <v>11.408899999999999</v>
      </c>
      <c r="G34">
        <v>0.16070000000000001</v>
      </c>
      <c r="H34">
        <v>7.0121000000000002</v>
      </c>
      <c r="I34">
        <v>12.389799999999999</v>
      </c>
      <c r="J34">
        <v>2.1440999999999999</v>
      </c>
      <c r="K34">
        <v>0.30399999999999999</v>
      </c>
      <c r="L34">
        <v>3.4799999999999998E-2</v>
      </c>
      <c r="M34">
        <v>6.2300000000000001E-2</v>
      </c>
      <c r="N34">
        <v>1.47E-2</v>
      </c>
      <c r="P34" s="31">
        <v>250</v>
      </c>
      <c r="Q34">
        <v>97.741100000000003</v>
      </c>
    </row>
    <row r="35" spans="1:17" x14ac:dyDescent="0.35">
      <c r="A35" t="s">
        <v>331</v>
      </c>
      <c r="B35" t="s">
        <v>338</v>
      </c>
      <c r="C35">
        <v>48.750599999999999</v>
      </c>
      <c r="D35">
        <v>2.3650000000000002</v>
      </c>
      <c r="E35">
        <v>13.567399999999999</v>
      </c>
      <c r="F35">
        <v>12.3635</v>
      </c>
      <c r="G35">
        <v>0.22450000000000001</v>
      </c>
      <c r="H35">
        <v>6.8167</v>
      </c>
      <c r="I35">
        <v>11.317299999999999</v>
      </c>
      <c r="J35">
        <v>2.4710999999999999</v>
      </c>
      <c r="K35">
        <v>0.34</v>
      </c>
      <c r="L35">
        <v>6.6799999999999998E-2</v>
      </c>
      <c r="M35">
        <v>2.7400000000000001E-2</v>
      </c>
      <c r="N35">
        <v>1.6299999999999999E-2</v>
      </c>
      <c r="P35" s="31">
        <v>110</v>
      </c>
      <c r="Q35">
        <v>98.326599999999999</v>
      </c>
    </row>
    <row r="36" spans="1:17" x14ac:dyDescent="0.35">
      <c r="A36" t="s">
        <v>332</v>
      </c>
      <c r="B36" t="s">
        <v>338</v>
      </c>
      <c r="C36">
        <v>48.039299999999997</v>
      </c>
      <c r="D36">
        <v>2.2824</v>
      </c>
      <c r="E36">
        <v>13.400700000000001</v>
      </c>
      <c r="F36">
        <v>12.5227</v>
      </c>
      <c r="G36">
        <v>0.23730000000000001</v>
      </c>
      <c r="H36">
        <v>6.9020999999999999</v>
      </c>
      <c r="I36">
        <v>11.567600000000001</v>
      </c>
      <c r="J36">
        <v>2.4232999999999998</v>
      </c>
      <c r="K36">
        <v>0.2944</v>
      </c>
      <c r="L36">
        <v>3.4599999999999999E-2</v>
      </c>
      <c r="M36">
        <v>4.7300000000000002E-2</v>
      </c>
      <c r="N36">
        <v>8.0000000000000004E-4</v>
      </c>
      <c r="P36" s="31">
        <v>189</v>
      </c>
      <c r="Q36">
        <v>97.752499999999998</v>
      </c>
    </row>
    <row r="37" spans="1:17" x14ac:dyDescent="0.35">
      <c r="A37" t="s">
        <v>333</v>
      </c>
      <c r="B37" t="s">
        <v>338</v>
      </c>
      <c r="C37">
        <v>48.711399999999998</v>
      </c>
      <c r="D37">
        <v>2.3612000000000002</v>
      </c>
      <c r="E37">
        <v>13.6333</v>
      </c>
      <c r="F37">
        <v>12.412100000000001</v>
      </c>
      <c r="G37">
        <v>9.6299999999999997E-2</v>
      </c>
      <c r="H37">
        <v>6.7217000000000002</v>
      </c>
      <c r="I37">
        <v>11.369899999999999</v>
      </c>
      <c r="J37">
        <v>2.4645000000000001</v>
      </c>
      <c r="K37">
        <v>0.31009999999999999</v>
      </c>
      <c r="L37">
        <v>2.47E-2</v>
      </c>
      <c r="M37">
        <v>8.48E-2</v>
      </c>
      <c r="N37">
        <v>1.14E-2</v>
      </c>
      <c r="P37" s="31">
        <v>339</v>
      </c>
      <c r="Q37">
        <v>98.201400000000007</v>
      </c>
    </row>
    <row r="38" spans="1:17" x14ac:dyDescent="0.35">
      <c r="A38" t="s">
        <v>334</v>
      </c>
      <c r="B38" t="s">
        <v>338</v>
      </c>
      <c r="C38">
        <v>48.673099999999998</v>
      </c>
      <c r="D38">
        <v>2.2887</v>
      </c>
      <c r="E38">
        <v>13.583399999999999</v>
      </c>
      <c r="F38">
        <v>11.9978</v>
      </c>
      <c r="G38">
        <v>0.20760000000000001</v>
      </c>
      <c r="H38">
        <v>6.6298000000000004</v>
      </c>
      <c r="I38">
        <v>11.3817</v>
      </c>
      <c r="J38">
        <v>2.3782000000000001</v>
      </c>
      <c r="K38">
        <v>0.30530000000000002</v>
      </c>
      <c r="L38">
        <v>9.9000000000000008E-3</v>
      </c>
      <c r="M38">
        <v>0.1022</v>
      </c>
      <c r="N38">
        <v>2.2100000000000002E-2</v>
      </c>
      <c r="P38" s="31">
        <v>409</v>
      </c>
      <c r="Q38">
        <v>97.579700000000003</v>
      </c>
    </row>
    <row r="39" spans="1:17" x14ac:dyDescent="0.35">
      <c r="A39" t="s">
        <v>335</v>
      </c>
      <c r="B39" t="s">
        <v>338</v>
      </c>
      <c r="C39">
        <v>49.929099999999998</v>
      </c>
      <c r="D39">
        <v>2.5748000000000002</v>
      </c>
      <c r="E39">
        <v>12.9748</v>
      </c>
      <c r="F39">
        <v>12.3851</v>
      </c>
      <c r="G39">
        <v>0.17960000000000001</v>
      </c>
      <c r="H39">
        <v>5.9775999999999998</v>
      </c>
      <c r="I39">
        <v>10.481400000000001</v>
      </c>
      <c r="J39">
        <v>2.6067999999999998</v>
      </c>
      <c r="K39">
        <v>0.53700000000000003</v>
      </c>
      <c r="L39">
        <v>4.8999999999999998E-3</v>
      </c>
      <c r="M39">
        <v>4.7399999999999998E-2</v>
      </c>
      <c r="N39">
        <v>1.47E-2</v>
      </c>
      <c r="P39" s="31">
        <v>190</v>
      </c>
      <c r="Q39">
        <v>97.713300000000004</v>
      </c>
    </row>
    <row r="40" spans="1:17" x14ac:dyDescent="0.35">
      <c r="A40" t="s">
        <v>336</v>
      </c>
      <c r="B40" t="s">
        <v>338</v>
      </c>
      <c r="C40">
        <v>49.369700000000002</v>
      </c>
      <c r="D40">
        <v>0.72499999999999998</v>
      </c>
      <c r="E40">
        <v>13.7056</v>
      </c>
      <c r="F40">
        <v>10.9497</v>
      </c>
      <c r="G40">
        <v>0.21460000000000001</v>
      </c>
      <c r="H40">
        <v>7.766</v>
      </c>
      <c r="I40">
        <v>13.107699999999999</v>
      </c>
      <c r="J40">
        <v>1.8331999999999999</v>
      </c>
      <c r="K40">
        <v>9.3899999999999997E-2</v>
      </c>
      <c r="L40">
        <v>3.4799999999999998E-2</v>
      </c>
      <c r="M40">
        <v>4.4999999999999998E-2</v>
      </c>
      <c r="N40">
        <v>-4.8999999999999998E-3</v>
      </c>
      <c r="P40" s="31">
        <v>180</v>
      </c>
      <c r="Q40">
        <v>97.845200000000006</v>
      </c>
    </row>
    <row r="41" spans="1:17" x14ac:dyDescent="0.35">
      <c r="A41" t="s">
        <v>337</v>
      </c>
      <c r="B41" t="s">
        <v>338</v>
      </c>
      <c r="C41">
        <v>50.2254</v>
      </c>
      <c r="D41">
        <v>0.64559999999999995</v>
      </c>
      <c r="E41">
        <v>13.733000000000001</v>
      </c>
      <c r="F41">
        <v>11.0345</v>
      </c>
      <c r="G41">
        <v>0.26179999999999998</v>
      </c>
      <c r="H41">
        <v>7.7388000000000003</v>
      </c>
      <c r="I41">
        <v>13.152699999999999</v>
      </c>
      <c r="J41">
        <v>1.7451000000000001</v>
      </c>
      <c r="K41">
        <v>7.1199999999999999E-2</v>
      </c>
      <c r="L41">
        <v>8.4599999999999995E-2</v>
      </c>
      <c r="M41">
        <v>4.2500000000000003E-2</v>
      </c>
      <c r="N41">
        <v>9.7999999999999997E-3</v>
      </c>
      <c r="P41" s="31">
        <v>170</v>
      </c>
      <c r="Q41">
        <v>98.745099999999994</v>
      </c>
    </row>
    <row r="42" spans="1:17" x14ac:dyDescent="0.35">
      <c r="A42" t="s">
        <v>339</v>
      </c>
      <c r="B42" t="s">
        <v>338</v>
      </c>
      <c r="C42">
        <v>49.286999999999999</v>
      </c>
      <c r="D42">
        <v>3.0314000000000001</v>
      </c>
      <c r="E42">
        <v>12.765599999999999</v>
      </c>
      <c r="F42">
        <v>14.181900000000001</v>
      </c>
      <c r="G42">
        <v>0.22800000000000001</v>
      </c>
      <c r="H42">
        <v>4.9542000000000002</v>
      </c>
      <c r="I42">
        <v>9.7987000000000002</v>
      </c>
      <c r="J42">
        <v>2.8573</v>
      </c>
      <c r="K42">
        <v>0.70650000000000002</v>
      </c>
      <c r="L42">
        <v>9.7999999999999997E-3</v>
      </c>
      <c r="M42">
        <v>1.49E-2</v>
      </c>
      <c r="N42">
        <v>2.4500000000000001E-2</v>
      </c>
      <c r="P42" s="31">
        <v>60</v>
      </c>
      <c r="Q42">
        <v>97.859700000000004</v>
      </c>
    </row>
    <row r="43" spans="1:17" x14ac:dyDescent="0.35">
      <c r="A43" t="s">
        <v>340</v>
      </c>
      <c r="B43" t="s">
        <v>338</v>
      </c>
      <c r="C43">
        <v>48.284300000000002</v>
      </c>
      <c r="D43">
        <v>2.3685</v>
      </c>
      <c r="E43">
        <v>13.338900000000001</v>
      </c>
      <c r="F43">
        <v>12.4009</v>
      </c>
      <c r="G43">
        <v>0.2266</v>
      </c>
      <c r="H43">
        <v>6.7156000000000002</v>
      </c>
      <c r="I43">
        <v>11.3576</v>
      </c>
      <c r="J43">
        <v>2.5017999999999998</v>
      </c>
      <c r="K43">
        <v>0.33129999999999998</v>
      </c>
      <c r="L43">
        <v>2.9700000000000001E-2</v>
      </c>
      <c r="M43">
        <v>5.7299999999999997E-2</v>
      </c>
      <c r="N43">
        <v>-1.06E-2</v>
      </c>
      <c r="P43" s="31">
        <v>229</v>
      </c>
      <c r="Q43">
        <v>97.612399999999994</v>
      </c>
    </row>
    <row r="44" spans="1:17" x14ac:dyDescent="0.35">
      <c r="A44" t="s">
        <v>341</v>
      </c>
      <c r="B44" t="s">
        <v>338</v>
      </c>
      <c r="C44">
        <v>48.534100000000002</v>
      </c>
      <c r="D44">
        <v>2.3515999999999999</v>
      </c>
      <c r="E44">
        <v>13.339399999999999</v>
      </c>
      <c r="F44">
        <v>12.805099999999999</v>
      </c>
      <c r="G44">
        <v>0.1966</v>
      </c>
      <c r="H44">
        <v>6.6146000000000003</v>
      </c>
      <c r="I44">
        <v>11.3912</v>
      </c>
      <c r="J44">
        <v>2.3912</v>
      </c>
      <c r="K44">
        <v>0.32579999999999998</v>
      </c>
      <c r="L44">
        <v>2.47E-2</v>
      </c>
      <c r="M44">
        <v>4.48E-2</v>
      </c>
      <c r="N44">
        <v>8.2000000000000007E-3</v>
      </c>
      <c r="P44" s="31">
        <v>180</v>
      </c>
      <c r="Q44">
        <v>98.027299999999997</v>
      </c>
    </row>
    <row r="45" spans="1:17" x14ac:dyDescent="0.35">
      <c r="A45" t="s">
        <v>342</v>
      </c>
      <c r="B45" t="s">
        <v>338</v>
      </c>
      <c r="C45">
        <v>48.461300000000001</v>
      </c>
      <c r="D45">
        <v>2.2980999999999998</v>
      </c>
      <c r="E45">
        <v>13.290800000000001</v>
      </c>
      <c r="F45">
        <v>12.2987</v>
      </c>
      <c r="G45">
        <v>0.1946</v>
      </c>
      <c r="H45">
        <v>6.7858999999999998</v>
      </c>
      <c r="I45">
        <v>11.547800000000001</v>
      </c>
      <c r="J45">
        <v>2.3959000000000001</v>
      </c>
      <c r="K45">
        <v>0.28299999999999997</v>
      </c>
      <c r="L45">
        <v>5.9400000000000001E-2</v>
      </c>
      <c r="M45">
        <v>3.7400000000000003E-2</v>
      </c>
      <c r="N45">
        <v>-6.4999999999999997E-3</v>
      </c>
      <c r="P45" s="31">
        <v>150</v>
      </c>
      <c r="Q45">
        <v>97.652900000000002</v>
      </c>
    </row>
    <row r="46" spans="1:17" x14ac:dyDescent="0.35">
      <c r="A46" t="s">
        <v>343</v>
      </c>
      <c r="B46" t="s">
        <v>338</v>
      </c>
      <c r="C46">
        <v>47.636099999999999</v>
      </c>
      <c r="D46">
        <v>2.4186000000000001</v>
      </c>
      <c r="E46">
        <v>13.4801</v>
      </c>
      <c r="F46">
        <v>12.195399999999999</v>
      </c>
      <c r="G46">
        <v>0.2074</v>
      </c>
      <c r="H46">
        <v>6.8090000000000002</v>
      </c>
      <c r="I46">
        <v>11.5314</v>
      </c>
      <c r="J46">
        <v>2.4354</v>
      </c>
      <c r="K46">
        <v>0.30609999999999998</v>
      </c>
      <c r="L46">
        <v>1.4800000000000001E-2</v>
      </c>
      <c r="M46">
        <v>3.49E-2</v>
      </c>
      <c r="N46">
        <v>4.8999999999999998E-3</v>
      </c>
      <c r="P46" s="31">
        <v>140</v>
      </c>
      <c r="Q46">
        <v>97.074100000000001</v>
      </c>
    </row>
    <row r="47" spans="1:17" x14ac:dyDescent="0.35">
      <c r="A47" t="s">
        <v>344</v>
      </c>
      <c r="B47" t="s">
        <v>338</v>
      </c>
      <c r="C47">
        <v>48.214399999999998</v>
      </c>
      <c r="D47">
        <v>2.2652999999999999</v>
      </c>
      <c r="E47">
        <v>13.7516</v>
      </c>
      <c r="F47">
        <v>12.0883</v>
      </c>
      <c r="G47">
        <v>0.27810000000000001</v>
      </c>
      <c r="H47">
        <v>6.6322999999999999</v>
      </c>
      <c r="I47">
        <v>11.618499999999999</v>
      </c>
      <c r="J47">
        <v>2.3995000000000002</v>
      </c>
      <c r="K47">
        <v>0.2928</v>
      </c>
      <c r="L47">
        <v>5.9400000000000001E-2</v>
      </c>
      <c r="M47">
        <v>7.7200000000000005E-2</v>
      </c>
      <c r="N47">
        <v>2.53E-2</v>
      </c>
      <c r="P47" s="31">
        <v>309</v>
      </c>
      <c r="Q47">
        <v>97.702799999999996</v>
      </c>
    </row>
    <row r="48" spans="1:17" x14ac:dyDescent="0.35">
      <c r="A48" t="s">
        <v>338</v>
      </c>
      <c r="B48" s="32" t="s">
        <v>292</v>
      </c>
      <c r="C48" s="32">
        <f>AVERAGE(C34:C47)</f>
        <v>48.793528571428567</v>
      </c>
      <c r="D48" s="32">
        <f t="shared" ref="D48:Q48" si="4">AVERAGE(D34:D47)</f>
        <v>2.1257571428571431</v>
      </c>
      <c r="E48" s="32">
        <f t="shared" si="4"/>
        <v>13.428292857142855</v>
      </c>
      <c r="F48" s="32">
        <f t="shared" si="4"/>
        <v>12.217471428571429</v>
      </c>
      <c r="G48" s="32">
        <f t="shared" si="4"/>
        <v>0.2081214285714286</v>
      </c>
      <c r="H48" s="32">
        <f t="shared" si="4"/>
        <v>6.7197428571428564</v>
      </c>
      <c r="I48" s="32">
        <f t="shared" si="4"/>
        <v>11.572378571428571</v>
      </c>
      <c r="J48" s="32">
        <f t="shared" si="4"/>
        <v>2.3605285714285715</v>
      </c>
      <c r="K48" s="32">
        <f t="shared" si="4"/>
        <v>0.32152857142857144</v>
      </c>
      <c r="L48" s="32">
        <f t="shared" si="4"/>
        <v>3.5207142857142854E-2</v>
      </c>
      <c r="M48" s="32">
        <f t="shared" si="4"/>
        <v>5.1814285714285716E-2</v>
      </c>
      <c r="N48" s="32">
        <f t="shared" si="4"/>
        <v>9.335714285714284E-3</v>
      </c>
      <c r="O48" s="32"/>
      <c r="P48" s="32">
        <f t="shared" si="4"/>
        <v>207.5</v>
      </c>
      <c r="Q48" s="32">
        <f t="shared" si="4"/>
        <v>97.845292857142866</v>
      </c>
    </row>
    <row r="49" spans="1:17" x14ac:dyDescent="0.35">
      <c r="B49" s="32" t="s">
        <v>293</v>
      </c>
      <c r="C49" s="32">
        <f>MEDIAN(C34:C47)</f>
        <v>48.692250000000001</v>
      </c>
      <c r="D49" s="32">
        <f t="shared" ref="D49:Q49" si="5">MEDIAN(D34:D47)</f>
        <v>2.3248499999999996</v>
      </c>
      <c r="E49" s="32">
        <f t="shared" si="5"/>
        <v>13.4558</v>
      </c>
      <c r="F49" s="32">
        <f t="shared" si="5"/>
        <v>12.331099999999999</v>
      </c>
      <c r="G49" s="32">
        <f t="shared" si="5"/>
        <v>0.21110000000000001</v>
      </c>
      <c r="H49" s="32">
        <f t="shared" si="5"/>
        <v>6.7538</v>
      </c>
      <c r="I49" s="32">
        <f t="shared" si="5"/>
        <v>11.4613</v>
      </c>
      <c r="J49" s="32">
        <f t="shared" si="5"/>
        <v>2.4114</v>
      </c>
      <c r="K49" s="32">
        <f t="shared" si="5"/>
        <v>0.30569999999999997</v>
      </c>
      <c r="L49" s="32">
        <f t="shared" si="5"/>
        <v>3.2149999999999998E-2</v>
      </c>
      <c r="M49" s="32">
        <f t="shared" si="5"/>
        <v>4.6149999999999997E-2</v>
      </c>
      <c r="N49" s="32">
        <f t="shared" si="5"/>
        <v>1.06E-2</v>
      </c>
      <c r="O49" s="32"/>
      <c r="P49" s="32">
        <f t="shared" si="5"/>
        <v>184.5</v>
      </c>
      <c r="Q49" s="32">
        <f t="shared" si="5"/>
        <v>97.746800000000007</v>
      </c>
    </row>
    <row r="50" spans="1:17" x14ac:dyDescent="0.35">
      <c r="B50" s="32" t="s">
        <v>294</v>
      </c>
      <c r="C50" s="32">
        <f>MAX(C34:C47)-C49</f>
        <v>1.5331499999999991</v>
      </c>
      <c r="D50" s="32">
        <f t="shared" ref="D50:Q50" si="6">MAX(D34:D47)-D49</f>
        <v>0.70655000000000046</v>
      </c>
      <c r="E50" s="32">
        <f t="shared" si="6"/>
        <v>0.29579999999999984</v>
      </c>
      <c r="F50" s="32">
        <f t="shared" si="6"/>
        <v>1.8508000000000013</v>
      </c>
      <c r="G50" s="32">
        <f t="shared" si="6"/>
        <v>6.7000000000000004E-2</v>
      </c>
      <c r="H50" s="32">
        <f t="shared" si="6"/>
        <v>1.0122</v>
      </c>
      <c r="I50" s="32">
        <f t="shared" si="6"/>
        <v>1.6913999999999998</v>
      </c>
      <c r="J50" s="32">
        <f t="shared" si="6"/>
        <v>0.44589999999999996</v>
      </c>
      <c r="K50" s="32">
        <f t="shared" si="6"/>
        <v>0.40080000000000005</v>
      </c>
      <c r="L50" s="32">
        <f t="shared" si="6"/>
        <v>5.2449999999999997E-2</v>
      </c>
      <c r="M50" s="32">
        <f t="shared" si="6"/>
        <v>5.6050000000000003E-2</v>
      </c>
      <c r="N50" s="32">
        <f t="shared" si="6"/>
        <v>1.47E-2</v>
      </c>
      <c r="O50" s="32"/>
      <c r="P50" s="32">
        <f t="shared" si="6"/>
        <v>224.5</v>
      </c>
      <c r="Q50" s="32">
        <f t="shared" si="6"/>
        <v>0.9982999999999862</v>
      </c>
    </row>
    <row r="51" spans="1:17" x14ac:dyDescent="0.35">
      <c r="B51" s="32" t="s">
        <v>295</v>
      </c>
      <c r="C51" s="32">
        <f>C49-MIN(C34:C47)</f>
        <v>1.0561500000000024</v>
      </c>
      <c r="D51" s="32">
        <f t="shared" ref="D51:Q51" si="7">D49-MIN(D34:D47)</f>
        <v>1.6792499999999997</v>
      </c>
      <c r="E51" s="32">
        <f t="shared" si="7"/>
        <v>0.69020000000000081</v>
      </c>
      <c r="F51" s="32">
        <f t="shared" si="7"/>
        <v>1.3813999999999993</v>
      </c>
      <c r="G51" s="32">
        <f t="shared" si="7"/>
        <v>0.11480000000000001</v>
      </c>
      <c r="H51" s="32">
        <f t="shared" si="7"/>
        <v>1.7995999999999999</v>
      </c>
      <c r="I51" s="32">
        <f t="shared" si="7"/>
        <v>1.6625999999999994</v>
      </c>
      <c r="J51" s="32">
        <f t="shared" si="7"/>
        <v>0.66629999999999989</v>
      </c>
      <c r="K51" s="32">
        <f t="shared" si="7"/>
        <v>0.23449999999999999</v>
      </c>
      <c r="L51" s="32">
        <f t="shared" si="7"/>
        <v>2.7249999999999996E-2</v>
      </c>
      <c r="M51" s="32">
        <f t="shared" si="7"/>
        <v>3.1249999999999997E-2</v>
      </c>
      <c r="N51" s="32">
        <f t="shared" si="7"/>
        <v>2.12E-2</v>
      </c>
      <c r="O51" s="32"/>
      <c r="P51" s="32">
        <f t="shared" si="7"/>
        <v>124.5</v>
      </c>
      <c r="Q51" s="32">
        <f t="shared" si="7"/>
        <v>0.67270000000000607</v>
      </c>
    </row>
    <row r="52" spans="1:17" x14ac:dyDescent="0.35">
      <c r="P52" s="31"/>
    </row>
    <row r="53" spans="1:17" x14ac:dyDescent="0.35">
      <c r="A53" t="s">
        <v>296</v>
      </c>
      <c r="B53" t="s">
        <v>345</v>
      </c>
      <c r="C53">
        <v>50.304699999999997</v>
      </c>
      <c r="D53">
        <v>2.5735000000000001</v>
      </c>
      <c r="E53">
        <v>13.4794</v>
      </c>
      <c r="F53">
        <v>9.9733999999999998</v>
      </c>
      <c r="G53">
        <v>0.19969999999999999</v>
      </c>
      <c r="H53">
        <v>7.2774999999999999</v>
      </c>
      <c r="I53">
        <v>11.743</v>
      </c>
      <c r="J53">
        <v>2.2097000000000002</v>
      </c>
      <c r="K53">
        <v>0.33789999999999998</v>
      </c>
      <c r="L53">
        <v>4.99E-2</v>
      </c>
      <c r="M53">
        <v>9.2399999999999996E-2</v>
      </c>
      <c r="N53">
        <v>1.8800000000000001E-2</v>
      </c>
      <c r="P53" s="31">
        <v>370</v>
      </c>
      <c r="Q53">
        <v>98.26</v>
      </c>
    </row>
    <row r="54" spans="1:17" x14ac:dyDescent="0.35">
      <c r="A54" t="s">
        <v>346</v>
      </c>
      <c r="B54" t="s">
        <v>345</v>
      </c>
      <c r="C54">
        <v>49.5822</v>
      </c>
      <c r="D54">
        <v>2.0464000000000002</v>
      </c>
      <c r="E54">
        <v>12.472099999999999</v>
      </c>
      <c r="F54">
        <v>10.859500000000001</v>
      </c>
      <c r="G54">
        <v>0.23380000000000001</v>
      </c>
      <c r="H54">
        <v>9.5780999999999992</v>
      </c>
      <c r="I54">
        <v>11.2723</v>
      </c>
      <c r="J54">
        <v>2.1998000000000002</v>
      </c>
      <c r="K54">
        <v>0.31969999999999998</v>
      </c>
      <c r="L54">
        <v>9.7000000000000003E-2</v>
      </c>
      <c r="M54">
        <v>0.1125</v>
      </c>
      <c r="N54">
        <v>8.0000000000000004E-4</v>
      </c>
      <c r="P54" s="31">
        <v>451</v>
      </c>
      <c r="Q54">
        <v>98.774100000000004</v>
      </c>
    </row>
    <row r="55" spans="1:17" x14ac:dyDescent="0.35">
      <c r="A55" t="s">
        <v>297</v>
      </c>
      <c r="B55" t="s">
        <v>345</v>
      </c>
      <c r="C55">
        <v>49.949199999999998</v>
      </c>
      <c r="D55">
        <v>2.3582999999999998</v>
      </c>
      <c r="E55">
        <v>13.1668</v>
      </c>
      <c r="F55">
        <v>10.4901</v>
      </c>
      <c r="G55">
        <v>0.14799999999999999</v>
      </c>
      <c r="H55">
        <v>7.2789999999999999</v>
      </c>
      <c r="I55">
        <v>11.9506</v>
      </c>
      <c r="J55">
        <v>2.2898999999999998</v>
      </c>
      <c r="K55">
        <v>0.3609</v>
      </c>
      <c r="L55">
        <v>8.7099999999999997E-2</v>
      </c>
      <c r="M55">
        <v>6.7400000000000002E-2</v>
      </c>
      <c r="N55">
        <v>1.6400000000000001E-2</v>
      </c>
      <c r="P55" s="31">
        <v>270</v>
      </c>
      <c r="Q55">
        <v>98.163499999999999</v>
      </c>
    </row>
    <row r="56" spans="1:17" x14ac:dyDescent="0.35">
      <c r="A56" t="s">
        <v>298</v>
      </c>
      <c r="B56" t="s">
        <v>345</v>
      </c>
      <c r="C56">
        <v>50.367800000000003</v>
      </c>
      <c r="D56">
        <v>2.4986000000000002</v>
      </c>
      <c r="E56">
        <v>13.733499999999999</v>
      </c>
      <c r="F56">
        <v>10.148099999999999</v>
      </c>
      <c r="G56">
        <v>0.21249999999999999</v>
      </c>
      <c r="H56">
        <v>7.1089000000000002</v>
      </c>
      <c r="I56">
        <v>11.850300000000001</v>
      </c>
      <c r="J56">
        <v>2.2888000000000002</v>
      </c>
      <c r="K56">
        <v>0.33289999999999997</v>
      </c>
      <c r="L56">
        <v>7.9799999999999996E-2</v>
      </c>
      <c r="M56">
        <v>0.1074</v>
      </c>
      <c r="N56">
        <v>4.8999999999999998E-3</v>
      </c>
      <c r="P56" s="31">
        <v>429.99999999999994</v>
      </c>
      <c r="Q56">
        <v>98.733400000000003</v>
      </c>
    </row>
    <row r="57" spans="1:17" x14ac:dyDescent="0.35">
      <c r="A57" t="s">
        <v>299</v>
      </c>
      <c r="B57" t="s">
        <v>345</v>
      </c>
      <c r="C57">
        <v>49.930700000000002</v>
      </c>
      <c r="D57">
        <v>2.5215999999999998</v>
      </c>
      <c r="E57">
        <v>13.4627</v>
      </c>
      <c r="F57">
        <v>9.9097000000000008</v>
      </c>
      <c r="G57">
        <v>0.15029999999999999</v>
      </c>
      <c r="H57">
        <v>7.2679999999999998</v>
      </c>
      <c r="I57">
        <v>12.023999999999999</v>
      </c>
      <c r="J57">
        <v>2.2656999999999998</v>
      </c>
      <c r="K57">
        <v>0.32050000000000001</v>
      </c>
      <c r="L57">
        <v>4.24E-2</v>
      </c>
      <c r="M57">
        <v>7.2400000000000006E-2</v>
      </c>
      <c r="N57">
        <v>2.87E-2</v>
      </c>
      <c r="P57" s="31">
        <v>290</v>
      </c>
      <c r="Q57">
        <v>97.996799999999993</v>
      </c>
    </row>
    <row r="58" spans="1:17" x14ac:dyDescent="0.35">
      <c r="A58" t="s">
        <v>300</v>
      </c>
      <c r="B58" t="s">
        <v>345</v>
      </c>
      <c r="C58">
        <v>50.246099999999998</v>
      </c>
      <c r="D58">
        <v>2.4599000000000002</v>
      </c>
      <c r="E58">
        <v>13.504799999999999</v>
      </c>
      <c r="F58">
        <v>9.9886999999999997</v>
      </c>
      <c r="G58">
        <v>0.1804</v>
      </c>
      <c r="H58">
        <v>7.2195</v>
      </c>
      <c r="I58">
        <v>11.9396</v>
      </c>
      <c r="J58">
        <v>2.3854000000000002</v>
      </c>
      <c r="K58">
        <v>0.30840000000000001</v>
      </c>
      <c r="L58">
        <v>8.48E-2</v>
      </c>
      <c r="M58">
        <v>5.7500000000000002E-2</v>
      </c>
      <c r="N58">
        <v>2.3800000000000002E-2</v>
      </c>
      <c r="P58" s="31">
        <v>230</v>
      </c>
      <c r="Q58">
        <v>98.399000000000001</v>
      </c>
    </row>
    <row r="59" spans="1:17" x14ac:dyDescent="0.35">
      <c r="A59" t="s">
        <v>301</v>
      </c>
      <c r="B59" t="s">
        <v>345</v>
      </c>
      <c r="C59">
        <v>49.815800000000003</v>
      </c>
      <c r="D59">
        <v>2.6667000000000001</v>
      </c>
      <c r="E59">
        <v>13.3924</v>
      </c>
      <c r="F59">
        <v>10.2989</v>
      </c>
      <c r="G59">
        <v>0.19750000000000001</v>
      </c>
      <c r="H59">
        <v>6.9195000000000002</v>
      </c>
      <c r="I59">
        <v>11.550700000000001</v>
      </c>
      <c r="J59">
        <v>2.3506999999999998</v>
      </c>
      <c r="K59">
        <v>0.34949999999999998</v>
      </c>
      <c r="L59">
        <v>2.9899999999999999E-2</v>
      </c>
      <c r="M59">
        <v>0.1074</v>
      </c>
      <c r="N59">
        <v>1.15E-2</v>
      </c>
      <c r="P59" s="31">
        <v>429.99999999999994</v>
      </c>
      <c r="Q59">
        <v>97.690399999999997</v>
      </c>
    </row>
    <row r="60" spans="1:17" x14ac:dyDescent="0.35">
      <c r="A60" t="s">
        <v>302</v>
      </c>
      <c r="B60" t="s">
        <v>345</v>
      </c>
      <c r="C60">
        <v>50.239800000000002</v>
      </c>
      <c r="D60">
        <v>2.6101000000000001</v>
      </c>
      <c r="E60">
        <v>13.3934</v>
      </c>
      <c r="F60">
        <v>10.5167</v>
      </c>
      <c r="G60">
        <v>0.18240000000000001</v>
      </c>
      <c r="H60">
        <v>7.3765999999999998</v>
      </c>
      <c r="I60">
        <v>11.6975</v>
      </c>
      <c r="J60">
        <v>2.2480000000000002</v>
      </c>
      <c r="K60">
        <v>0.35</v>
      </c>
      <c r="L60">
        <v>2.9899999999999999E-2</v>
      </c>
      <c r="M60">
        <v>0.04</v>
      </c>
      <c r="N60">
        <v>2.5000000000000001E-3</v>
      </c>
      <c r="P60" s="31">
        <v>160</v>
      </c>
      <c r="Q60">
        <v>98.686800000000005</v>
      </c>
    </row>
    <row r="61" spans="1:17" x14ac:dyDescent="0.35">
      <c r="A61" t="s">
        <v>303</v>
      </c>
      <c r="B61" t="s">
        <v>345</v>
      </c>
      <c r="C61">
        <v>49.531100000000002</v>
      </c>
      <c r="D61">
        <v>2.4502999999999999</v>
      </c>
      <c r="E61">
        <v>13.0466</v>
      </c>
      <c r="F61">
        <v>10.2943</v>
      </c>
      <c r="G61">
        <v>0.17599999999999999</v>
      </c>
      <c r="H61">
        <v>7.8952999999999998</v>
      </c>
      <c r="I61">
        <v>11.5878</v>
      </c>
      <c r="J61">
        <v>2.2252999999999998</v>
      </c>
      <c r="K61">
        <v>0.33660000000000001</v>
      </c>
      <c r="L61">
        <v>5.4800000000000001E-2</v>
      </c>
      <c r="M61">
        <v>7.9899999999999999E-2</v>
      </c>
      <c r="N61">
        <v>8.9999999999999993E-3</v>
      </c>
      <c r="P61" s="31">
        <v>320</v>
      </c>
      <c r="Q61">
        <v>97.686999999999998</v>
      </c>
    </row>
    <row r="62" spans="1:17" x14ac:dyDescent="0.35">
      <c r="A62" t="s">
        <v>305</v>
      </c>
      <c r="B62" t="s">
        <v>345</v>
      </c>
      <c r="C62">
        <v>50.016199999999998</v>
      </c>
      <c r="D62">
        <v>2.4506000000000001</v>
      </c>
      <c r="E62">
        <v>13.37</v>
      </c>
      <c r="F62">
        <v>10.4292</v>
      </c>
      <c r="G62">
        <v>0.16309999999999999</v>
      </c>
      <c r="H62">
        <v>7.1420000000000003</v>
      </c>
      <c r="I62">
        <v>11.8316</v>
      </c>
      <c r="J62">
        <v>2.3570000000000002</v>
      </c>
      <c r="K62">
        <v>0.42180000000000001</v>
      </c>
      <c r="L62">
        <v>5.2299999999999999E-2</v>
      </c>
      <c r="M62">
        <v>2.2499999999999999E-2</v>
      </c>
      <c r="N62">
        <v>2.2100000000000002E-2</v>
      </c>
      <c r="P62" s="31">
        <v>90</v>
      </c>
      <c r="Q62">
        <v>98.278499999999994</v>
      </c>
    </row>
    <row r="63" spans="1:17" x14ac:dyDescent="0.35">
      <c r="A63" t="s">
        <v>306</v>
      </c>
      <c r="B63" t="s">
        <v>345</v>
      </c>
      <c r="C63">
        <v>49.915100000000002</v>
      </c>
      <c r="D63">
        <v>2.5175999999999998</v>
      </c>
      <c r="E63">
        <v>13.107900000000001</v>
      </c>
      <c r="F63">
        <v>10.486800000000001</v>
      </c>
      <c r="G63">
        <v>0.13739999999999999</v>
      </c>
      <c r="H63">
        <v>7.5294999999999996</v>
      </c>
      <c r="I63">
        <v>11.9549</v>
      </c>
      <c r="J63">
        <v>2.2330999999999999</v>
      </c>
      <c r="K63">
        <v>0.34739999999999999</v>
      </c>
      <c r="L63">
        <v>3.49E-2</v>
      </c>
      <c r="M63">
        <v>4.4900000000000002E-2</v>
      </c>
      <c r="N63">
        <v>1.23E-2</v>
      </c>
      <c r="P63" s="31">
        <v>180</v>
      </c>
      <c r="Q63">
        <v>98.321700000000007</v>
      </c>
    </row>
    <row r="64" spans="1:17" x14ac:dyDescent="0.35">
      <c r="A64" t="s">
        <v>307</v>
      </c>
      <c r="B64" t="s">
        <v>345</v>
      </c>
      <c r="C64">
        <v>50.042499999999997</v>
      </c>
      <c r="D64">
        <v>2.4649999999999999</v>
      </c>
      <c r="E64">
        <v>12.9558</v>
      </c>
      <c r="F64">
        <v>10.123200000000001</v>
      </c>
      <c r="G64">
        <v>0.14599999999999999</v>
      </c>
      <c r="H64">
        <v>7.7123999999999997</v>
      </c>
      <c r="I64">
        <v>11.786099999999999</v>
      </c>
      <c r="J64">
        <v>2.2818999999999998</v>
      </c>
      <c r="K64">
        <v>0.34720000000000001</v>
      </c>
      <c r="L64">
        <v>5.9799999999999999E-2</v>
      </c>
      <c r="M64">
        <v>9.5000000000000001E-2</v>
      </c>
      <c r="N64">
        <v>9.7999999999999997E-3</v>
      </c>
      <c r="P64" s="31">
        <v>380</v>
      </c>
      <c r="Q64">
        <v>98.024699999999996</v>
      </c>
    </row>
    <row r="65" spans="1:17" x14ac:dyDescent="0.35">
      <c r="A65" t="s">
        <v>308</v>
      </c>
      <c r="B65" t="s">
        <v>345</v>
      </c>
      <c r="C65">
        <v>50.208500000000001</v>
      </c>
      <c r="D65">
        <v>2.6972</v>
      </c>
      <c r="E65">
        <v>13.286799999999999</v>
      </c>
      <c r="F65">
        <v>10.1419</v>
      </c>
      <c r="G65">
        <v>0.1009</v>
      </c>
      <c r="H65">
        <v>7.5846</v>
      </c>
      <c r="I65">
        <v>11.9231</v>
      </c>
      <c r="J65">
        <v>2.2633999999999999</v>
      </c>
      <c r="K65">
        <v>0.35189999999999999</v>
      </c>
      <c r="L65">
        <v>9.4799999999999995E-2</v>
      </c>
      <c r="M65">
        <v>5.2400000000000002E-2</v>
      </c>
      <c r="N65">
        <v>1.8800000000000001E-2</v>
      </c>
      <c r="P65" s="31">
        <v>210</v>
      </c>
      <c r="Q65">
        <v>98.724199999999996</v>
      </c>
    </row>
    <row r="66" spans="1:17" x14ac:dyDescent="0.35">
      <c r="A66" t="s">
        <v>309</v>
      </c>
      <c r="B66" t="s">
        <v>345</v>
      </c>
      <c r="C66">
        <v>49.906300000000002</v>
      </c>
      <c r="D66">
        <v>2.5219</v>
      </c>
      <c r="E66">
        <v>13.3443</v>
      </c>
      <c r="F66">
        <v>10.6624</v>
      </c>
      <c r="G66">
        <v>0.20169999999999999</v>
      </c>
      <c r="H66">
        <v>7.6304999999999996</v>
      </c>
      <c r="I66">
        <v>12.018599999999999</v>
      </c>
      <c r="J66">
        <v>2.3096000000000001</v>
      </c>
      <c r="K66">
        <v>0.36149999999999999</v>
      </c>
      <c r="L66">
        <v>8.2100000000000006E-2</v>
      </c>
      <c r="M66">
        <v>5.2400000000000002E-2</v>
      </c>
      <c r="N66">
        <v>1.9599999999999999E-2</v>
      </c>
      <c r="P66" s="31">
        <v>210</v>
      </c>
      <c r="Q66">
        <v>99.110900000000001</v>
      </c>
    </row>
    <row r="67" spans="1:17" x14ac:dyDescent="0.35">
      <c r="A67" t="s">
        <v>310</v>
      </c>
      <c r="B67" t="s">
        <v>345</v>
      </c>
      <c r="C67">
        <v>49.673200000000001</v>
      </c>
      <c r="D67">
        <v>2.1787000000000001</v>
      </c>
      <c r="E67">
        <v>12.5968</v>
      </c>
      <c r="F67">
        <v>10.632300000000001</v>
      </c>
      <c r="G67">
        <v>0.15240000000000001</v>
      </c>
      <c r="H67">
        <v>8.5494000000000003</v>
      </c>
      <c r="I67">
        <v>11.4778</v>
      </c>
      <c r="J67">
        <v>2.2412999999999998</v>
      </c>
      <c r="K67">
        <v>0.3362</v>
      </c>
      <c r="L67">
        <v>7.4999999999999997E-3</v>
      </c>
      <c r="M67">
        <v>0.155</v>
      </c>
      <c r="N67">
        <v>1.8800000000000001E-2</v>
      </c>
      <c r="P67" s="31">
        <v>621</v>
      </c>
      <c r="Q67">
        <v>98.019400000000005</v>
      </c>
    </row>
    <row r="68" spans="1:17" x14ac:dyDescent="0.35">
      <c r="A68" t="s">
        <v>347</v>
      </c>
      <c r="B68" t="s">
        <v>345</v>
      </c>
      <c r="C68">
        <v>49.622799999999998</v>
      </c>
      <c r="D68">
        <v>2.4277000000000002</v>
      </c>
      <c r="E68">
        <v>12.9384</v>
      </c>
      <c r="F68">
        <v>10.597300000000001</v>
      </c>
      <c r="G68">
        <v>0.13100000000000001</v>
      </c>
      <c r="H68">
        <v>7.9702000000000002</v>
      </c>
      <c r="I68">
        <v>11.5473</v>
      </c>
      <c r="J68">
        <v>2.2115</v>
      </c>
      <c r="K68">
        <v>0.34050000000000002</v>
      </c>
      <c r="L68">
        <v>0.11700000000000001</v>
      </c>
      <c r="M68">
        <v>4.4999999999999998E-2</v>
      </c>
      <c r="N68">
        <v>1.72E-2</v>
      </c>
      <c r="P68" s="31">
        <v>180</v>
      </c>
      <c r="Q68">
        <v>97.965900000000005</v>
      </c>
    </row>
    <row r="69" spans="1:17" x14ac:dyDescent="0.35">
      <c r="A69" t="s">
        <v>348</v>
      </c>
      <c r="B69" t="s">
        <v>345</v>
      </c>
      <c r="C69">
        <v>49.842599999999997</v>
      </c>
      <c r="D69">
        <v>2.5024000000000002</v>
      </c>
      <c r="E69">
        <v>13.2355</v>
      </c>
      <c r="F69">
        <v>10.154</v>
      </c>
      <c r="G69">
        <v>0.1676</v>
      </c>
      <c r="H69">
        <v>7.3663999999999996</v>
      </c>
      <c r="I69">
        <v>11.797700000000001</v>
      </c>
      <c r="J69">
        <v>2.3100999999999998</v>
      </c>
      <c r="K69">
        <v>0.34229999999999999</v>
      </c>
      <c r="L69">
        <v>9.98E-2</v>
      </c>
      <c r="M69">
        <v>0.09</v>
      </c>
      <c r="N69">
        <v>1.7999999999999999E-2</v>
      </c>
      <c r="P69" s="31">
        <v>360</v>
      </c>
      <c r="Q69">
        <v>97.926299999999998</v>
      </c>
    </row>
    <row r="70" spans="1:17" x14ac:dyDescent="0.35">
      <c r="A70" t="s">
        <v>349</v>
      </c>
      <c r="B70" t="s">
        <v>345</v>
      </c>
      <c r="C70">
        <v>50.298900000000003</v>
      </c>
      <c r="D70">
        <v>2.6004999999999998</v>
      </c>
      <c r="E70">
        <v>13.4575</v>
      </c>
      <c r="F70">
        <v>10.356299999999999</v>
      </c>
      <c r="G70">
        <v>0.1482</v>
      </c>
      <c r="H70">
        <v>6.6173999999999999</v>
      </c>
      <c r="I70">
        <v>11.747999999999999</v>
      </c>
      <c r="J70">
        <v>2.4742999999999999</v>
      </c>
      <c r="K70">
        <v>0.35830000000000001</v>
      </c>
      <c r="L70">
        <v>6.7299999999999999E-2</v>
      </c>
      <c r="M70">
        <v>0.05</v>
      </c>
      <c r="N70">
        <v>1.6000000000000001E-3</v>
      </c>
      <c r="P70" s="31">
        <v>200</v>
      </c>
      <c r="Q70">
        <v>98.178299999999993</v>
      </c>
    </row>
    <row r="71" spans="1:17" x14ac:dyDescent="0.35">
      <c r="A71" t="s">
        <v>350</v>
      </c>
      <c r="B71" t="s">
        <v>345</v>
      </c>
      <c r="C71">
        <v>50.112699999999997</v>
      </c>
      <c r="D71">
        <v>2.5579999999999998</v>
      </c>
      <c r="E71">
        <v>13.0808</v>
      </c>
      <c r="F71">
        <v>10.2484</v>
      </c>
      <c r="G71">
        <v>0.1396</v>
      </c>
      <c r="H71">
        <v>6.8278999999999996</v>
      </c>
      <c r="I71">
        <v>11.5404</v>
      </c>
      <c r="J71">
        <v>2.3073000000000001</v>
      </c>
      <c r="K71">
        <v>0.37</v>
      </c>
      <c r="L71">
        <v>8.48E-2</v>
      </c>
      <c r="M71">
        <v>7.0000000000000007E-2</v>
      </c>
      <c r="N71">
        <v>2.3800000000000002E-2</v>
      </c>
      <c r="P71" s="31">
        <v>280</v>
      </c>
      <c r="Q71">
        <v>97.363600000000005</v>
      </c>
    </row>
    <row r="72" spans="1:17" x14ac:dyDescent="0.35">
      <c r="A72" t="s">
        <v>345</v>
      </c>
      <c r="B72" s="32" t="s">
        <v>292</v>
      </c>
      <c r="C72" s="32">
        <f>AVERAGE(C53:C71)</f>
        <v>49.979273684210526</v>
      </c>
      <c r="D72" s="32">
        <f t="shared" ref="D72:Q72" si="8">AVERAGE(D53:D71)</f>
        <v>2.4792105263157893</v>
      </c>
      <c r="E72" s="32">
        <f t="shared" si="8"/>
        <v>13.211868421052634</v>
      </c>
      <c r="F72" s="32">
        <f t="shared" si="8"/>
        <v>10.33216842105263</v>
      </c>
      <c r="G72" s="32">
        <f t="shared" si="8"/>
        <v>0.16676315789473692</v>
      </c>
      <c r="H72" s="32">
        <f t="shared" si="8"/>
        <v>7.5185631578947367</v>
      </c>
      <c r="I72" s="32">
        <f t="shared" si="8"/>
        <v>11.749542105263158</v>
      </c>
      <c r="J72" s="32">
        <f t="shared" si="8"/>
        <v>2.2869894736842107</v>
      </c>
      <c r="K72" s="32">
        <f t="shared" si="8"/>
        <v>0.34702631578947368</v>
      </c>
      <c r="L72" s="32">
        <f t="shared" si="8"/>
        <v>6.6100000000000006E-2</v>
      </c>
      <c r="M72" s="32">
        <f t="shared" si="8"/>
        <v>7.4426315789473688E-2</v>
      </c>
      <c r="N72" s="32">
        <f t="shared" si="8"/>
        <v>1.465263157894737E-2</v>
      </c>
      <c r="O72" s="32"/>
      <c r="P72" s="32">
        <f t="shared" si="8"/>
        <v>298</v>
      </c>
      <c r="Q72" s="32">
        <f t="shared" si="8"/>
        <v>98.22655263157894</v>
      </c>
    </row>
    <row r="73" spans="1:17" x14ac:dyDescent="0.35">
      <c r="B73" s="32" t="s">
        <v>293</v>
      </c>
      <c r="C73" s="32">
        <f>MEDIAN(C53:C71)</f>
        <v>49.949199999999998</v>
      </c>
      <c r="D73" s="32">
        <f t="shared" ref="D73:Q73" si="9">MEDIAN(D53:D71)</f>
        <v>2.5024000000000002</v>
      </c>
      <c r="E73" s="32">
        <f t="shared" si="9"/>
        <v>13.286799999999999</v>
      </c>
      <c r="F73" s="32">
        <f t="shared" si="9"/>
        <v>10.2989</v>
      </c>
      <c r="G73" s="32">
        <f t="shared" si="9"/>
        <v>0.16309999999999999</v>
      </c>
      <c r="H73" s="32">
        <f t="shared" si="9"/>
        <v>7.3663999999999996</v>
      </c>
      <c r="I73" s="32">
        <f t="shared" si="9"/>
        <v>11.786099999999999</v>
      </c>
      <c r="J73" s="32">
        <f t="shared" si="9"/>
        <v>2.2818999999999998</v>
      </c>
      <c r="K73" s="32">
        <f t="shared" si="9"/>
        <v>0.34720000000000001</v>
      </c>
      <c r="L73" s="32">
        <f t="shared" si="9"/>
        <v>6.7299999999999999E-2</v>
      </c>
      <c r="M73" s="32">
        <f t="shared" si="9"/>
        <v>7.0000000000000007E-2</v>
      </c>
      <c r="N73" s="32">
        <f t="shared" si="9"/>
        <v>1.72E-2</v>
      </c>
      <c r="O73" s="32"/>
      <c r="P73" s="32">
        <f t="shared" si="9"/>
        <v>280</v>
      </c>
      <c r="Q73" s="32">
        <f t="shared" si="9"/>
        <v>98.178299999999993</v>
      </c>
    </row>
    <row r="74" spans="1:17" x14ac:dyDescent="0.35">
      <c r="B74" s="32" t="s">
        <v>294</v>
      </c>
      <c r="C74" s="32">
        <f>MAX(C53:C71)-C73</f>
        <v>0.41860000000000497</v>
      </c>
      <c r="D74" s="32">
        <f t="shared" ref="D74:Q74" si="10">MAX(D53:D71)-D73</f>
        <v>0.19479999999999986</v>
      </c>
      <c r="E74" s="32">
        <f t="shared" si="10"/>
        <v>0.44669999999999987</v>
      </c>
      <c r="F74" s="32">
        <f t="shared" si="10"/>
        <v>0.56060000000000088</v>
      </c>
      <c r="G74" s="32">
        <f t="shared" si="10"/>
        <v>7.0700000000000013E-2</v>
      </c>
      <c r="H74" s="32">
        <f t="shared" si="10"/>
        <v>2.2116999999999996</v>
      </c>
      <c r="I74" s="32">
        <f t="shared" si="10"/>
        <v>0.23789999999999978</v>
      </c>
      <c r="J74" s="32">
        <f t="shared" si="10"/>
        <v>0.19240000000000013</v>
      </c>
      <c r="K74" s="32">
        <f t="shared" si="10"/>
        <v>7.46E-2</v>
      </c>
      <c r="L74" s="32">
        <f t="shared" si="10"/>
        <v>4.9700000000000008E-2</v>
      </c>
      <c r="M74" s="32">
        <f t="shared" si="10"/>
        <v>8.4999999999999992E-2</v>
      </c>
      <c r="N74" s="32">
        <f t="shared" si="10"/>
        <v>1.15E-2</v>
      </c>
      <c r="O74" s="32"/>
      <c r="P74" s="32">
        <f t="shared" si="10"/>
        <v>341</v>
      </c>
      <c r="Q74" s="32">
        <f t="shared" si="10"/>
        <v>0.93260000000000787</v>
      </c>
    </row>
    <row r="75" spans="1:17" x14ac:dyDescent="0.35">
      <c r="B75" s="32" t="s">
        <v>295</v>
      </c>
      <c r="C75" s="32">
        <f>C73-MIN(C53:C71)</f>
        <v>0.41809999999999548</v>
      </c>
      <c r="D75" s="32">
        <f t="shared" ref="D75:Q75" si="11">D73-MIN(D53:D71)</f>
        <v>0.45599999999999996</v>
      </c>
      <c r="E75" s="32">
        <f t="shared" si="11"/>
        <v>0.8147000000000002</v>
      </c>
      <c r="F75" s="32">
        <f t="shared" si="11"/>
        <v>0.38919999999999888</v>
      </c>
      <c r="G75" s="32">
        <f t="shared" si="11"/>
        <v>6.2199999999999991E-2</v>
      </c>
      <c r="H75" s="32">
        <f t="shared" si="11"/>
        <v>0.74899999999999967</v>
      </c>
      <c r="I75" s="32">
        <f t="shared" si="11"/>
        <v>0.51379999999999981</v>
      </c>
      <c r="J75" s="32">
        <f t="shared" si="11"/>
        <v>8.2099999999999618E-2</v>
      </c>
      <c r="K75" s="32">
        <f t="shared" si="11"/>
        <v>3.8800000000000001E-2</v>
      </c>
      <c r="L75" s="32">
        <f t="shared" si="11"/>
        <v>5.9799999999999999E-2</v>
      </c>
      <c r="M75" s="32">
        <f t="shared" si="11"/>
        <v>4.7500000000000007E-2</v>
      </c>
      <c r="N75" s="32">
        <f t="shared" si="11"/>
        <v>1.6400000000000001E-2</v>
      </c>
      <c r="O75" s="32"/>
      <c r="P75" s="32">
        <f t="shared" si="11"/>
        <v>190</v>
      </c>
      <c r="Q75" s="32">
        <f t="shared" si="11"/>
        <v>0.81469999999998777</v>
      </c>
    </row>
    <row r="76" spans="1:17" x14ac:dyDescent="0.35">
      <c r="P76" s="31"/>
    </row>
    <row r="77" spans="1:17" x14ac:dyDescent="0.35">
      <c r="A77" t="s">
        <v>351</v>
      </c>
      <c r="B77" t="s">
        <v>352</v>
      </c>
      <c r="C77">
        <v>49.639299999999999</v>
      </c>
      <c r="D77">
        <v>0.94679999999999997</v>
      </c>
      <c r="E77">
        <v>13.512700000000001</v>
      </c>
      <c r="F77">
        <v>12.06</v>
      </c>
      <c r="G77">
        <v>0.23319999999999999</v>
      </c>
      <c r="H77">
        <v>7.4938000000000002</v>
      </c>
      <c r="I77">
        <v>12.486599999999999</v>
      </c>
      <c r="J77">
        <v>1.9883</v>
      </c>
      <c r="K77">
        <v>5.6899999999999999E-2</v>
      </c>
      <c r="L77">
        <v>6.4899999999999999E-2</v>
      </c>
      <c r="M77">
        <v>0.12839999999999999</v>
      </c>
      <c r="N77">
        <v>5.9400000000000001E-2</v>
      </c>
      <c r="P77" s="31">
        <v>514</v>
      </c>
      <c r="Q77">
        <v>98.670199999999994</v>
      </c>
    </row>
    <row r="78" spans="1:17" x14ac:dyDescent="0.35">
      <c r="A78" t="s">
        <v>353</v>
      </c>
      <c r="B78" t="s">
        <v>352</v>
      </c>
      <c r="C78">
        <v>49.557600000000001</v>
      </c>
      <c r="D78">
        <v>0.79169999999999996</v>
      </c>
      <c r="E78">
        <v>13.7158</v>
      </c>
      <c r="F78">
        <v>11.773999999999999</v>
      </c>
      <c r="G78">
        <v>0.18579999999999999</v>
      </c>
      <c r="H78">
        <v>7.6281999999999996</v>
      </c>
      <c r="I78">
        <v>12.9321</v>
      </c>
      <c r="J78">
        <v>1.9340999999999999</v>
      </c>
      <c r="K78">
        <v>4.3900000000000002E-2</v>
      </c>
      <c r="L78">
        <v>-4.7500000000000001E-2</v>
      </c>
      <c r="M78">
        <v>0.1007</v>
      </c>
      <c r="N78">
        <v>4.5400000000000003E-2</v>
      </c>
      <c r="P78" s="31">
        <v>403</v>
      </c>
      <c r="Q78">
        <v>98.709299999999999</v>
      </c>
    </row>
    <row r="79" spans="1:17" x14ac:dyDescent="0.35">
      <c r="A79" t="s">
        <v>354</v>
      </c>
      <c r="B79" t="s">
        <v>352</v>
      </c>
      <c r="C79">
        <v>49.365699999999997</v>
      </c>
      <c r="D79">
        <v>0.60589999999999999</v>
      </c>
      <c r="E79">
        <v>14.363200000000001</v>
      </c>
      <c r="F79">
        <v>10.039300000000001</v>
      </c>
      <c r="G79">
        <v>0.25790000000000002</v>
      </c>
      <c r="H79">
        <v>8.5741999999999994</v>
      </c>
      <c r="I79">
        <v>13.6328</v>
      </c>
      <c r="J79">
        <v>1.8045</v>
      </c>
      <c r="K79">
        <v>3.78E-2</v>
      </c>
      <c r="L79">
        <v>0.1182</v>
      </c>
      <c r="M79">
        <v>2.2700000000000001E-2</v>
      </c>
      <c r="N79">
        <v>2.5000000000000001E-3</v>
      </c>
      <c r="P79" s="31">
        <v>91</v>
      </c>
      <c r="Q79">
        <v>98.824700000000007</v>
      </c>
    </row>
    <row r="80" spans="1:17" x14ac:dyDescent="0.35">
      <c r="A80" t="s">
        <v>355</v>
      </c>
      <c r="B80" t="s">
        <v>352</v>
      </c>
      <c r="C80">
        <v>49.959499999999998</v>
      </c>
      <c r="D80">
        <v>0.94510000000000005</v>
      </c>
      <c r="E80">
        <v>13.5581</v>
      </c>
      <c r="F80">
        <v>12.111000000000001</v>
      </c>
      <c r="G80">
        <v>0.24399999999999999</v>
      </c>
      <c r="H80">
        <v>7.5301</v>
      </c>
      <c r="I80">
        <v>12.645200000000001</v>
      </c>
      <c r="J80">
        <v>1.9530000000000001</v>
      </c>
      <c r="K80">
        <v>5.3199999999999997E-2</v>
      </c>
      <c r="L80">
        <v>5.2499999999999998E-2</v>
      </c>
      <c r="M80">
        <v>0.12839999999999999</v>
      </c>
      <c r="N80">
        <v>5.3600000000000002E-2</v>
      </c>
      <c r="P80" s="31">
        <v>514</v>
      </c>
      <c r="Q80">
        <v>99.233500000000006</v>
      </c>
    </row>
    <row r="81" spans="1:17" x14ac:dyDescent="0.35">
      <c r="A81" t="s">
        <v>356</v>
      </c>
      <c r="B81" t="s">
        <v>352</v>
      </c>
      <c r="C81">
        <v>52.544600000000003</v>
      </c>
      <c r="D81">
        <v>1.2327999999999999</v>
      </c>
      <c r="E81">
        <v>13.148</v>
      </c>
      <c r="F81">
        <v>11.9932</v>
      </c>
      <c r="G81">
        <v>0.19220000000000001</v>
      </c>
      <c r="H81">
        <v>5.6284000000000001</v>
      </c>
      <c r="I81">
        <v>10.1143</v>
      </c>
      <c r="J81">
        <v>2.6463000000000001</v>
      </c>
      <c r="K81">
        <v>0.56279999999999997</v>
      </c>
      <c r="L81">
        <v>3.9899999999999998E-2</v>
      </c>
      <c r="M81">
        <v>0.1492</v>
      </c>
      <c r="N81">
        <v>0.1905</v>
      </c>
      <c r="P81" s="31">
        <v>597</v>
      </c>
      <c r="Q81">
        <v>98.442300000000003</v>
      </c>
    </row>
    <row r="82" spans="1:17" x14ac:dyDescent="0.35">
      <c r="A82" t="s">
        <v>357</v>
      </c>
      <c r="B82" t="s">
        <v>352</v>
      </c>
      <c r="C82">
        <v>49.728700000000003</v>
      </c>
      <c r="D82">
        <v>0.90259999999999996</v>
      </c>
      <c r="E82">
        <v>13.47</v>
      </c>
      <c r="F82">
        <v>12.1622</v>
      </c>
      <c r="G82">
        <v>0.2462</v>
      </c>
      <c r="H82">
        <v>7.5511999999999997</v>
      </c>
      <c r="I82">
        <v>12.720800000000001</v>
      </c>
      <c r="J82">
        <v>1.9459</v>
      </c>
      <c r="K82">
        <v>2.5399999999999999E-2</v>
      </c>
      <c r="L82">
        <v>3.7499999999999999E-2</v>
      </c>
      <c r="M82">
        <v>0.14099999999999999</v>
      </c>
      <c r="N82">
        <v>7.0999999999999994E-2</v>
      </c>
      <c r="P82" s="31">
        <v>564</v>
      </c>
      <c r="Q82">
        <v>99.002399999999994</v>
      </c>
    </row>
    <row r="83" spans="1:17" x14ac:dyDescent="0.35">
      <c r="A83" t="s">
        <v>358</v>
      </c>
      <c r="B83" t="s">
        <v>352</v>
      </c>
      <c r="C83">
        <v>49.474299999999999</v>
      </c>
      <c r="D83">
        <v>0.61</v>
      </c>
      <c r="E83">
        <v>14.488799999999999</v>
      </c>
      <c r="F83">
        <v>9.9273000000000007</v>
      </c>
      <c r="G83">
        <v>0.1799</v>
      </c>
      <c r="H83">
        <v>8.8408999999999995</v>
      </c>
      <c r="I83">
        <v>13.919499999999999</v>
      </c>
      <c r="J83">
        <v>1.8222</v>
      </c>
      <c r="K83">
        <v>-3.0999999999999999E-3</v>
      </c>
      <c r="L83">
        <v>6.5500000000000003E-2</v>
      </c>
      <c r="M83">
        <v>3.78E-2</v>
      </c>
      <c r="N83">
        <v>2.64E-2</v>
      </c>
      <c r="P83" s="31">
        <v>151</v>
      </c>
      <c r="Q83">
        <v>99.392700000000005</v>
      </c>
    </row>
    <row r="84" spans="1:17" x14ac:dyDescent="0.35">
      <c r="A84" t="s">
        <v>359</v>
      </c>
      <c r="B84" t="s">
        <v>352</v>
      </c>
      <c r="C84">
        <v>49.354999999999997</v>
      </c>
      <c r="D84">
        <v>0.79249999999999998</v>
      </c>
      <c r="E84">
        <v>14.147500000000001</v>
      </c>
      <c r="F84">
        <v>10.547599999999999</v>
      </c>
      <c r="G84">
        <v>0.1668</v>
      </c>
      <c r="H84">
        <v>8.2035999999999998</v>
      </c>
      <c r="I84">
        <v>13.7033</v>
      </c>
      <c r="J84">
        <v>1.8306</v>
      </c>
      <c r="K84">
        <v>5.2600000000000001E-2</v>
      </c>
      <c r="L84">
        <v>7.2900000000000006E-2</v>
      </c>
      <c r="M84">
        <v>9.8199999999999996E-2</v>
      </c>
      <c r="N84">
        <v>5.7999999999999996E-3</v>
      </c>
      <c r="P84" s="31">
        <v>393</v>
      </c>
      <c r="Q84">
        <v>98.976200000000006</v>
      </c>
    </row>
    <row r="85" spans="1:17" x14ac:dyDescent="0.35">
      <c r="A85" t="s">
        <v>360</v>
      </c>
      <c r="B85" t="s">
        <v>352</v>
      </c>
      <c r="C85">
        <v>49.43</v>
      </c>
      <c r="D85">
        <v>0.80349999999999999</v>
      </c>
      <c r="E85">
        <v>13.6366</v>
      </c>
      <c r="F85">
        <v>11.181800000000001</v>
      </c>
      <c r="G85">
        <v>0.27679999999999999</v>
      </c>
      <c r="H85">
        <v>7.5650000000000004</v>
      </c>
      <c r="I85">
        <v>13.4011</v>
      </c>
      <c r="J85">
        <v>1.9503999999999999</v>
      </c>
      <c r="K85">
        <v>3.7699999999999997E-2</v>
      </c>
      <c r="L85">
        <v>4.7600000000000003E-2</v>
      </c>
      <c r="M85">
        <v>0.1082</v>
      </c>
      <c r="N85">
        <v>1.49E-2</v>
      </c>
      <c r="P85" s="31">
        <v>433</v>
      </c>
      <c r="Q85">
        <v>98.453500000000005</v>
      </c>
    </row>
    <row r="86" spans="1:17" x14ac:dyDescent="0.35">
      <c r="A86" t="s">
        <v>361</v>
      </c>
      <c r="B86" t="s">
        <v>352</v>
      </c>
      <c r="C86">
        <v>51.1432</v>
      </c>
      <c r="D86">
        <v>2.8066</v>
      </c>
      <c r="E86">
        <v>13.1081</v>
      </c>
      <c r="F86">
        <v>12.1892</v>
      </c>
      <c r="G86">
        <v>0.18759999999999999</v>
      </c>
      <c r="H86">
        <v>4.9025999999999996</v>
      </c>
      <c r="I86">
        <v>9.3605</v>
      </c>
      <c r="J86">
        <v>3.0173000000000001</v>
      </c>
      <c r="K86">
        <v>0.82720000000000005</v>
      </c>
      <c r="L86">
        <v>-1.7500000000000002E-2</v>
      </c>
      <c r="M86">
        <v>3.0200000000000001E-2</v>
      </c>
      <c r="N86">
        <v>1.6500000000000001E-2</v>
      </c>
      <c r="P86" s="31">
        <v>121</v>
      </c>
      <c r="Q86">
        <v>97.589100000000002</v>
      </c>
    </row>
    <row r="87" spans="1:17" x14ac:dyDescent="0.35">
      <c r="A87" t="s">
        <v>362</v>
      </c>
      <c r="B87" t="s">
        <v>352</v>
      </c>
      <c r="C87">
        <v>49.731099999999998</v>
      </c>
      <c r="D87">
        <v>0.92679999999999996</v>
      </c>
      <c r="E87">
        <v>13.441700000000001</v>
      </c>
      <c r="F87">
        <v>11.5406</v>
      </c>
      <c r="G87">
        <v>0.25929999999999997</v>
      </c>
      <c r="H87">
        <v>7.2671999999999999</v>
      </c>
      <c r="I87">
        <v>12.6754</v>
      </c>
      <c r="J87">
        <v>1.9861</v>
      </c>
      <c r="K87">
        <v>9.6500000000000002E-2</v>
      </c>
      <c r="L87">
        <v>3.2500000000000001E-2</v>
      </c>
      <c r="M87">
        <v>6.0499999999999998E-2</v>
      </c>
      <c r="N87">
        <v>-2.5000000000000001E-3</v>
      </c>
      <c r="P87" s="31">
        <v>242</v>
      </c>
      <c r="Q87">
        <v>98.017600000000002</v>
      </c>
    </row>
    <row r="88" spans="1:17" x14ac:dyDescent="0.35">
      <c r="A88" t="s">
        <v>363</v>
      </c>
      <c r="B88" t="s">
        <v>352</v>
      </c>
      <c r="C88">
        <v>49.974499999999999</v>
      </c>
      <c r="D88">
        <v>0.78900000000000003</v>
      </c>
      <c r="E88">
        <v>13.1835</v>
      </c>
      <c r="F88">
        <v>12.2753</v>
      </c>
      <c r="G88">
        <v>0.25480000000000003</v>
      </c>
      <c r="H88">
        <v>7.7526999999999999</v>
      </c>
      <c r="I88">
        <v>12.6561</v>
      </c>
      <c r="J88">
        <v>1.9703999999999999</v>
      </c>
      <c r="K88">
        <v>4.3900000000000002E-2</v>
      </c>
      <c r="L88">
        <v>3.7499999999999999E-2</v>
      </c>
      <c r="M88">
        <v>0.13850000000000001</v>
      </c>
      <c r="N88">
        <v>5.7799999999999997E-2</v>
      </c>
      <c r="P88" s="31">
        <v>555</v>
      </c>
      <c r="Q88">
        <v>99.133899999999997</v>
      </c>
    </row>
    <row r="89" spans="1:17" x14ac:dyDescent="0.35">
      <c r="A89" t="s">
        <v>364</v>
      </c>
      <c r="B89" t="s">
        <v>352</v>
      </c>
      <c r="C89">
        <v>50.058700000000002</v>
      </c>
      <c r="D89">
        <v>0.91379999999999995</v>
      </c>
      <c r="E89">
        <v>13.4916</v>
      </c>
      <c r="F89">
        <v>12.0143</v>
      </c>
      <c r="G89">
        <v>0.20949999999999999</v>
      </c>
      <c r="H89">
        <v>7.8045999999999998</v>
      </c>
      <c r="I89">
        <v>12.8939</v>
      </c>
      <c r="J89">
        <v>2.0032000000000001</v>
      </c>
      <c r="K89">
        <v>3.9600000000000003E-2</v>
      </c>
      <c r="L89">
        <v>5.2499999999999998E-2</v>
      </c>
      <c r="M89">
        <v>0.1234</v>
      </c>
      <c r="N89">
        <v>5.0299999999999997E-2</v>
      </c>
      <c r="P89" s="31">
        <v>494</v>
      </c>
      <c r="Q89">
        <v>99.6554</v>
      </c>
    </row>
    <row r="90" spans="1:17" x14ac:dyDescent="0.35">
      <c r="A90" t="s">
        <v>352</v>
      </c>
      <c r="B90" s="32" t="s">
        <v>292</v>
      </c>
      <c r="C90" s="32">
        <f>AVERAGE(C77:C89)</f>
        <v>49.997092307692313</v>
      </c>
      <c r="D90" s="32">
        <f t="shared" ref="D90:Q90" si="12">AVERAGE(D77:D89)</f>
        <v>1.0051615384615382</v>
      </c>
      <c r="E90" s="32">
        <f t="shared" si="12"/>
        <v>13.635815384615386</v>
      </c>
      <c r="F90" s="32">
        <f t="shared" si="12"/>
        <v>11.524292307692308</v>
      </c>
      <c r="G90" s="32">
        <f t="shared" si="12"/>
        <v>0.2226153846153846</v>
      </c>
      <c r="H90" s="32">
        <f t="shared" si="12"/>
        <v>7.4417307692307695</v>
      </c>
      <c r="I90" s="32">
        <f t="shared" si="12"/>
        <v>12.549353846153847</v>
      </c>
      <c r="J90" s="32">
        <f t="shared" si="12"/>
        <v>2.0655615384615382</v>
      </c>
      <c r="K90" s="32">
        <f t="shared" si="12"/>
        <v>0.14418461538461538</v>
      </c>
      <c r="L90" s="32">
        <f t="shared" si="12"/>
        <v>4.280769230769231E-2</v>
      </c>
      <c r="M90" s="32">
        <f t="shared" si="12"/>
        <v>9.7476923076923072E-2</v>
      </c>
      <c r="N90" s="32">
        <f t="shared" si="12"/>
        <v>4.5507692307692311E-2</v>
      </c>
      <c r="O90" s="32"/>
      <c r="P90" s="33">
        <f t="shared" si="12"/>
        <v>390.15384615384613</v>
      </c>
      <c r="Q90" s="32">
        <f t="shared" si="12"/>
        <v>98.776984615384606</v>
      </c>
    </row>
    <row r="91" spans="1:17" x14ac:dyDescent="0.35">
      <c r="B91" s="32" t="s">
        <v>293</v>
      </c>
      <c r="C91" s="32">
        <f>MEDIAN(C77:C89)</f>
        <v>49.728700000000003</v>
      </c>
      <c r="D91" s="32">
        <f t="shared" ref="D91:Q91" si="13">MEDIAN(D77:D89)</f>
        <v>0.90259999999999996</v>
      </c>
      <c r="E91" s="32">
        <f t="shared" si="13"/>
        <v>13.512700000000001</v>
      </c>
      <c r="F91" s="32">
        <f t="shared" si="13"/>
        <v>11.9932</v>
      </c>
      <c r="G91" s="32">
        <f t="shared" si="13"/>
        <v>0.23319999999999999</v>
      </c>
      <c r="H91" s="32">
        <f t="shared" si="13"/>
        <v>7.5650000000000004</v>
      </c>
      <c r="I91" s="32">
        <f t="shared" si="13"/>
        <v>12.720800000000001</v>
      </c>
      <c r="J91" s="32">
        <f t="shared" si="13"/>
        <v>1.9530000000000001</v>
      </c>
      <c r="K91" s="32">
        <f t="shared" si="13"/>
        <v>4.3900000000000002E-2</v>
      </c>
      <c r="L91" s="32">
        <f t="shared" si="13"/>
        <v>4.7600000000000003E-2</v>
      </c>
      <c r="M91" s="32">
        <f t="shared" si="13"/>
        <v>0.1082</v>
      </c>
      <c r="N91" s="32">
        <f t="shared" si="13"/>
        <v>4.5400000000000003E-2</v>
      </c>
      <c r="O91" s="32"/>
      <c r="P91" s="32">
        <f t="shared" si="13"/>
        <v>433</v>
      </c>
      <c r="Q91" s="32">
        <f t="shared" si="13"/>
        <v>98.824700000000007</v>
      </c>
    </row>
    <row r="92" spans="1:17" x14ac:dyDescent="0.35">
      <c r="B92" s="32" t="s">
        <v>294</v>
      </c>
      <c r="C92" s="32">
        <f>MAX(C77:C89)-C91</f>
        <v>2.8158999999999992</v>
      </c>
      <c r="D92" s="32">
        <f t="shared" ref="D92:Q92" si="14">MAX(D77:D89)-D91</f>
        <v>1.9039999999999999</v>
      </c>
      <c r="E92" s="32">
        <f t="shared" si="14"/>
        <v>0.97609999999999886</v>
      </c>
      <c r="F92" s="32">
        <f t="shared" si="14"/>
        <v>0.2820999999999998</v>
      </c>
      <c r="G92" s="32">
        <f t="shared" si="14"/>
        <v>4.36E-2</v>
      </c>
      <c r="H92" s="32">
        <f t="shared" si="14"/>
        <v>1.2758999999999991</v>
      </c>
      <c r="I92" s="32">
        <f t="shared" si="14"/>
        <v>1.1986999999999988</v>
      </c>
      <c r="J92" s="32">
        <f t="shared" si="14"/>
        <v>1.0643</v>
      </c>
      <c r="K92" s="32">
        <f t="shared" si="14"/>
        <v>0.7833</v>
      </c>
      <c r="L92" s="32">
        <f t="shared" si="14"/>
        <v>7.0599999999999996E-2</v>
      </c>
      <c r="M92" s="32">
        <f t="shared" si="14"/>
        <v>4.0999999999999995E-2</v>
      </c>
      <c r="N92" s="32">
        <f t="shared" si="14"/>
        <v>0.14510000000000001</v>
      </c>
      <c r="O92" s="32"/>
      <c r="P92" s="32">
        <f t="shared" si="14"/>
        <v>164</v>
      </c>
      <c r="Q92" s="32">
        <f t="shared" si="14"/>
        <v>0.83069999999999311</v>
      </c>
    </row>
    <row r="93" spans="1:17" x14ac:dyDescent="0.35">
      <c r="B93" s="32" t="s">
        <v>295</v>
      </c>
      <c r="C93" s="32">
        <f>C91-MIN(C77:C89)</f>
        <v>0.37370000000000658</v>
      </c>
      <c r="D93" s="32">
        <f t="shared" ref="D93:Q93" si="15">D91-MIN(D77:D89)</f>
        <v>0.29669999999999996</v>
      </c>
      <c r="E93" s="32">
        <f t="shared" si="15"/>
        <v>0.40460000000000029</v>
      </c>
      <c r="F93" s="32">
        <f t="shared" si="15"/>
        <v>2.0658999999999992</v>
      </c>
      <c r="G93" s="32">
        <f t="shared" si="15"/>
        <v>6.6399999999999987E-2</v>
      </c>
      <c r="H93" s="32">
        <f t="shared" si="15"/>
        <v>2.6624000000000008</v>
      </c>
      <c r="I93" s="32">
        <f t="shared" si="15"/>
        <v>3.3603000000000005</v>
      </c>
      <c r="J93" s="32">
        <f t="shared" si="15"/>
        <v>0.14850000000000008</v>
      </c>
      <c r="K93" s="32">
        <f t="shared" si="15"/>
        <v>4.7E-2</v>
      </c>
      <c r="L93" s="32">
        <f t="shared" si="15"/>
        <v>9.5100000000000004E-2</v>
      </c>
      <c r="M93" s="32">
        <f t="shared" si="15"/>
        <v>8.5500000000000007E-2</v>
      </c>
      <c r="N93" s="32">
        <f t="shared" si="15"/>
        <v>4.7900000000000005E-2</v>
      </c>
      <c r="O93" s="32"/>
      <c r="P93" s="32">
        <f t="shared" si="15"/>
        <v>342</v>
      </c>
      <c r="Q93" s="32">
        <f t="shared" si="15"/>
        <v>1.2356000000000051</v>
      </c>
    </row>
    <row r="94" spans="1:17" x14ac:dyDescent="0.35">
      <c r="P94" s="31"/>
    </row>
    <row r="95" spans="1:17" x14ac:dyDescent="0.35">
      <c r="A95" t="s">
        <v>365</v>
      </c>
      <c r="B95" t="s">
        <v>366</v>
      </c>
      <c r="C95">
        <v>49.4206</v>
      </c>
      <c r="D95">
        <v>0.70860000000000001</v>
      </c>
      <c r="E95">
        <v>13.5372</v>
      </c>
      <c r="F95">
        <v>10.736800000000001</v>
      </c>
      <c r="G95">
        <v>0.19919999999999999</v>
      </c>
      <c r="H95">
        <v>8.1135000000000002</v>
      </c>
      <c r="I95">
        <v>13.856400000000001</v>
      </c>
      <c r="J95">
        <v>1.9537</v>
      </c>
      <c r="K95">
        <v>3.2800000000000003E-2</v>
      </c>
      <c r="L95">
        <v>4.2700000000000002E-2</v>
      </c>
      <c r="M95">
        <v>4.2799999999999998E-2</v>
      </c>
      <c r="N95">
        <v>3.3000000000000002E-2</v>
      </c>
      <c r="P95" s="31">
        <v>171</v>
      </c>
      <c r="Q95">
        <v>98.677300000000002</v>
      </c>
    </row>
    <row r="96" spans="1:17" x14ac:dyDescent="0.35">
      <c r="A96" t="s">
        <v>367</v>
      </c>
      <c r="B96" t="s">
        <v>366</v>
      </c>
      <c r="C96">
        <v>50.153599999999997</v>
      </c>
      <c r="D96">
        <v>0.75880000000000003</v>
      </c>
      <c r="E96">
        <v>13.436400000000001</v>
      </c>
      <c r="F96">
        <v>11.398099999999999</v>
      </c>
      <c r="G96">
        <v>0.27679999999999999</v>
      </c>
      <c r="H96">
        <v>7.7655000000000003</v>
      </c>
      <c r="I96">
        <v>13.0787</v>
      </c>
      <c r="J96">
        <v>2.0981999999999998</v>
      </c>
      <c r="K96">
        <v>4.7E-2</v>
      </c>
      <c r="L96">
        <v>5.0099999999999999E-2</v>
      </c>
      <c r="M96">
        <v>0.19400000000000001</v>
      </c>
      <c r="N96">
        <v>3.7199999999999997E-2</v>
      </c>
      <c r="P96" s="31">
        <v>777</v>
      </c>
      <c r="Q96">
        <v>99.294399999999996</v>
      </c>
    </row>
    <row r="97" spans="1:17" x14ac:dyDescent="0.35">
      <c r="A97" t="s">
        <v>368</v>
      </c>
      <c r="B97" t="s">
        <v>366</v>
      </c>
      <c r="C97">
        <v>48.593400000000003</v>
      </c>
      <c r="D97">
        <v>1.9759</v>
      </c>
      <c r="E97">
        <v>13.466699999999999</v>
      </c>
      <c r="F97">
        <v>12.1646</v>
      </c>
      <c r="G97">
        <v>0.1812</v>
      </c>
      <c r="H97">
        <v>6.9291999999999998</v>
      </c>
      <c r="I97">
        <v>12.212300000000001</v>
      </c>
      <c r="J97">
        <v>2.46</v>
      </c>
      <c r="K97">
        <v>0.2747</v>
      </c>
      <c r="L97">
        <v>9.4899999999999998E-2</v>
      </c>
      <c r="M97">
        <v>4.02E-2</v>
      </c>
      <c r="N97">
        <v>0</v>
      </c>
      <c r="P97" s="31">
        <v>161</v>
      </c>
      <c r="Q97">
        <v>98.393199999999993</v>
      </c>
    </row>
    <row r="98" spans="1:17" x14ac:dyDescent="0.35">
      <c r="A98" t="s">
        <v>369</v>
      </c>
      <c r="B98" t="s">
        <v>366</v>
      </c>
      <c r="C98">
        <v>49.947699999999998</v>
      </c>
      <c r="D98">
        <v>0.67969999999999997</v>
      </c>
      <c r="E98">
        <v>13.569599999999999</v>
      </c>
      <c r="F98">
        <v>11.0745</v>
      </c>
      <c r="G98">
        <v>0.1255</v>
      </c>
      <c r="H98">
        <v>7.9574999999999996</v>
      </c>
      <c r="I98">
        <v>13.4771</v>
      </c>
      <c r="J98">
        <v>1.7922</v>
      </c>
      <c r="K98">
        <v>5.2600000000000001E-2</v>
      </c>
      <c r="L98">
        <v>5.7700000000000001E-2</v>
      </c>
      <c r="M98">
        <v>0.16120000000000001</v>
      </c>
      <c r="N98">
        <v>3.5499999999999997E-2</v>
      </c>
      <c r="P98" s="31">
        <v>646</v>
      </c>
      <c r="Q98">
        <v>98.930899999999994</v>
      </c>
    </row>
    <row r="99" spans="1:17" x14ac:dyDescent="0.35">
      <c r="A99" t="s">
        <v>370</v>
      </c>
      <c r="B99" t="s">
        <v>366</v>
      </c>
      <c r="C99">
        <v>49.315199999999997</v>
      </c>
      <c r="D99">
        <v>0.91820000000000002</v>
      </c>
      <c r="E99">
        <v>13.8461</v>
      </c>
      <c r="F99">
        <v>10.8276</v>
      </c>
      <c r="G99">
        <v>0.21859999999999999</v>
      </c>
      <c r="H99">
        <v>8.0978999999999992</v>
      </c>
      <c r="I99">
        <v>13.6831</v>
      </c>
      <c r="J99">
        <v>1.9682999999999999</v>
      </c>
      <c r="K99">
        <v>5.2600000000000001E-2</v>
      </c>
      <c r="L99">
        <v>4.5199999999999997E-2</v>
      </c>
      <c r="M99">
        <v>0.17369999999999999</v>
      </c>
      <c r="N99">
        <v>2.06E-2</v>
      </c>
      <c r="P99" s="31">
        <v>695.00000000000011</v>
      </c>
      <c r="Q99">
        <v>99.167100000000005</v>
      </c>
    </row>
    <row r="100" spans="1:17" x14ac:dyDescent="0.35">
      <c r="A100" t="s">
        <v>371</v>
      </c>
      <c r="B100" t="s">
        <v>366</v>
      </c>
      <c r="C100">
        <v>49.680199999999999</v>
      </c>
      <c r="D100">
        <v>0.71199999999999997</v>
      </c>
      <c r="E100">
        <v>13.572800000000001</v>
      </c>
      <c r="F100">
        <v>10.8162</v>
      </c>
      <c r="G100">
        <v>0.1862</v>
      </c>
      <c r="H100">
        <v>8.3447999999999993</v>
      </c>
      <c r="I100">
        <v>13.3849</v>
      </c>
      <c r="J100">
        <v>1.8134999999999999</v>
      </c>
      <c r="K100">
        <v>4.58E-2</v>
      </c>
      <c r="L100">
        <v>1.5100000000000001E-2</v>
      </c>
      <c r="M100">
        <v>8.0699999999999994E-2</v>
      </c>
      <c r="N100">
        <v>7.4000000000000003E-3</v>
      </c>
      <c r="P100" s="31">
        <v>323</v>
      </c>
      <c r="Q100">
        <v>98.659599999999998</v>
      </c>
    </row>
    <row r="101" spans="1:17" x14ac:dyDescent="0.35">
      <c r="A101" t="s">
        <v>372</v>
      </c>
      <c r="B101" t="s">
        <v>366</v>
      </c>
      <c r="C101">
        <v>49.916600000000003</v>
      </c>
      <c r="D101">
        <v>0.78800000000000003</v>
      </c>
      <c r="E101">
        <v>13.7845</v>
      </c>
      <c r="F101">
        <v>11.278</v>
      </c>
      <c r="G101">
        <v>9.9500000000000005E-2</v>
      </c>
      <c r="H101">
        <v>8.1791999999999998</v>
      </c>
      <c r="I101">
        <v>13.44</v>
      </c>
      <c r="J101">
        <v>1.8705000000000001</v>
      </c>
      <c r="K101">
        <v>2.9100000000000001E-2</v>
      </c>
      <c r="L101">
        <v>3.5099999999999999E-2</v>
      </c>
      <c r="M101">
        <v>0.1386</v>
      </c>
      <c r="N101">
        <v>5.0000000000000001E-3</v>
      </c>
      <c r="P101" s="31">
        <v>555</v>
      </c>
      <c r="Q101">
        <v>99.563999999999993</v>
      </c>
    </row>
    <row r="102" spans="1:17" x14ac:dyDescent="0.35">
      <c r="A102" t="s">
        <v>373</v>
      </c>
      <c r="B102" t="s">
        <v>366</v>
      </c>
      <c r="C102">
        <v>48.618299999999998</v>
      </c>
      <c r="D102">
        <v>2.2269999999999999</v>
      </c>
      <c r="E102">
        <v>13.47</v>
      </c>
      <c r="F102">
        <v>12.2942</v>
      </c>
      <c r="G102">
        <v>0.24590000000000001</v>
      </c>
      <c r="H102">
        <v>6.8057999999999996</v>
      </c>
      <c r="I102">
        <v>11.539099999999999</v>
      </c>
      <c r="J102">
        <v>2.5535999999999999</v>
      </c>
      <c r="K102">
        <v>0.30399999999999999</v>
      </c>
      <c r="L102">
        <v>6.4899999999999999E-2</v>
      </c>
      <c r="M102">
        <v>0.10050000000000001</v>
      </c>
      <c r="N102">
        <v>3.3E-3</v>
      </c>
      <c r="P102" s="31">
        <v>402</v>
      </c>
      <c r="Q102">
        <v>98.226500000000001</v>
      </c>
    </row>
    <row r="103" spans="1:17" x14ac:dyDescent="0.35">
      <c r="A103" t="s">
        <v>374</v>
      </c>
      <c r="B103" t="s">
        <v>366</v>
      </c>
      <c r="C103">
        <v>48.939700000000002</v>
      </c>
      <c r="D103">
        <v>2.2961999999999998</v>
      </c>
      <c r="E103">
        <v>13.533099999999999</v>
      </c>
      <c r="F103">
        <v>12.421099999999999</v>
      </c>
      <c r="G103">
        <v>0.1898</v>
      </c>
      <c r="H103">
        <v>6.8289999999999997</v>
      </c>
      <c r="I103">
        <v>11.7278</v>
      </c>
      <c r="J103">
        <v>2.5217999999999998</v>
      </c>
      <c r="K103">
        <v>0.31380000000000002</v>
      </c>
      <c r="L103">
        <v>6.4899999999999999E-2</v>
      </c>
      <c r="M103">
        <v>6.7799999999999999E-2</v>
      </c>
      <c r="N103">
        <v>9.1000000000000004E-3</v>
      </c>
      <c r="P103" s="31">
        <v>272</v>
      </c>
      <c r="Q103">
        <v>98.914199999999994</v>
      </c>
    </row>
    <row r="104" spans="1:17" x14ac:dyDescent="0.35">
      <c r="A104" t="s">
        <v>375</v>
      </c>
      <c r="B104" t="s">
        <v>366</v>
      </c>
      <c r="C104">
        <v>48.332700000000003</v>
      </c>
      <c r="D104">
        <v>1.6131</v>
      </c>
      <c r="E104">
        <v>13.460800000000001</v>
      </c>
      <c r="F104">
        <v>12.2805</v>
      </c>
      <c r="G104">
        <v>0.24160000000000001</v>
      </c>
      <c r="H104">
        <v>6.9245000000000001</v>
      </c>
      <c r="I104">
        <v>12.285</v>
      </c>
      <c r="J104">
        <v>2.6294</v>
      </c>
      <c r="K104">
        <v>0.11609999999999999</v>
      </c>
      <c r="L104">
        <v>4.24E-2</v>
      </c>
      <c r="M104">
        <v>0.14319999999999999</v>
      </c>
      <c r="N104">
        <v>2.47E-2</v>
      </c>
      <c r="P104" s="31">
        <v>573</v>
      </c>
      <c r="Q104">
        <v>98.094099999999997</v>
      </c>
    </row>
    <row r="105" spans="1:17" x14ac:dyDescent="0.35">
      <c r="A105" t="s">
        <v>376</v>
      </c>
      <c r="B105" t="s">
        <v>366</v>
      </c>
      <c r="C105">
        <v>48.670400000000001</v>
      </c>
      <c r="D105">
        <v>2.0697999999999999</v>
      </c>
      <c r="E105">
        <v>13.2455</v>
      </c>
      <c r="F105">
        <v>12.109</v>
      </c>
      <c r="G105">
        <v>0.2223</v>
      </c>
      <c r="H105">
        <v>6.9048999999999996</v>
      </c>
      <c r="I105">
        <v>11.9679</v>
      </c>
      <c r="J105">
        <v>2.4611999999999998</v>
      </c>
      <c r="K105">
        <v>0.25629999999999997</v>
      </c>
      <c r="L105">
        <v>3.2500000000000001E-2</v>
      </c>
      <c r="M105">
        <v>5.0299999999999997E-2</v>
      </c>
      <c r="N105">
        <v>1.24E-2</v>
      </c>
      <c r="P105" s="31">
        <v>201</v>
      </c>
      <c r="Q105">
        <v>98.002399999999994</v>
      </c>
    </row>
    <row r="106" spans="1:17" x14ac:dyDescent="0.35">
      <c r="A106" t="s">
        <v>377</v>
      </c>
      <c r="B106" t="s">
        <v>366</v>
      </c>
      <c r="C106">
        <v>49.449100000000001</v>
      </c>
      <c r="D106">
        <v>0.72070000000000001</v>
      </c>
      <c r="E106">
        <v>13.7568</v>
      </c>
      <c r="F106">
        <v>10.9946</v>
      </c>
      <c r="G106">
        <v>0.2099</v>
      </c>
      <c r="H106">
        <v>8.1501000000000001</v>
      </c>
      <c r="I106">
        <v>13.4848</v>
      </c>
      <c r="J106">
        <v>1.8637999999999999</v>
      </c>
      <c r="K106">
        <v>4.8899999999999999E-2</v>
      </c>
      <c r="L106">
        <v>2.76E-2</v>
      </c>
      <c r="M106">
        <v>0.1033</v>
      </c>
      <c r="N106">
        <v>3.6299999999999999E-2</v>
      </c>
      <c r="P106" s="31">
        <v>414</v>
      </c>
      <c r="Q106">
        <v>98.845799999999997</v>
      </c>
    </row>
    <row r="107" spans="1:17" x14ac:dyDescent="0.35">
      <c r="A107" t="s">
        <v>378</v>
      </c>
      <c r="B107" t="s">
        <v>366</v>
      </c>
      <c r="C107">
        <v>49.277999999999999</v>
      </c>
      <c r="D107">
        <v>2.5836000000000001</v>
      </c>
      <c r="E107">
        <v>13.6602</v>
      </c>
      <c r="F107">
        <v>12.193300000000001</v>
      </c>
      <c r="G107">
        <v>0.23730000000000001</v>
      </c>
      <c r="H107">
        <v>6.4424999999999999</v>
      </c>
      <c r="I107">
        <v>10.743600000000001</v>
      </c>
      <c r="J107">
        <v>2.5720000000000001</v>
      </c>
      <c r="K107">
        <v>0.34279999999999999</v>
      </c>
      <c r="L107">
        <v>-2.2499999999999999E-2</v>
      </c>
      <c r="M107">
        <v>3.5200000000000002E-2</v>
      </c>
      <c r="N107">
        <v>1.9E-2</v>
      </c>
      <c r="P107" s="31">
        <v>141</v>
      </c>
      <c r="Q107">
        <v>98.107500000000002</v>
      </c>
    </row>
    <row r="108" spans="1:17" x14ac:dyDescent="0.35">
      <c r="A108" t="s">
        <v>379</v>
      </c>
      <c r="B108" t="s">
        <v>366</v>
      </c>
      <c r="C108">
        <v>50.005099999999999</v>
      </c>
      <c r="D108">
        <v>0.65900000000000003</v>
      </c>
      <c r="E108">
        <v>13.6774</v>
      </c>
      <c r="F108">
        <v>10.6647</v>
      </c>
      <c r="G108">
        <v>0.19489999999999999</v>
      </c>
      <c r="H108">
        <v>8.0368999999999993</v>
      </c>
      <c r="I108">
        <v>13.657</v>
      </c>
      <c r="J108">
        <v>1.8431999999999999</v>
      </c>
      <c r="K108">
        <v>3.6499999999999998E-2</v>
      </c>
      <c r="L108">
        <v>4.5199999999999997E-2</v>
      </c>
      <c r="M108">
        <v>3.5299999999999998E-2</v>
      </c>
      <c r="N108">
        <v>2.4799999999999999E-2</v>
      </c>
      <c r="P108" s="31">
        <v>141</v>
      </c>
      <c r="Q108">
        <v>98.88</v>
      </c>
    </row>
    <row r="109" spans="1:17" x14ac:dyDescent="0.35">
      <c r="A109" t="s">
        <v>380</v>
      </c>
      <c r="B109" t="s">
        <v>366</v>
      </c>
      <c r="C109">
        <v>49.5901</v>
      </c>
      <c r="D109">
        <v>0.65580000000000005</v>
      </c>
      <c r="E109">
        <v>13.602600000000001</v>
      </c>
      <c r="F109">
        <v>10.458399999999999</v>
      </c>
      <c r="G109">
        <v>0.221</v>
      </c>
      <c r="H109">
        <v>8.1648999999999994</v>
      </c>
      <c r="I109">
        <v>13.838800000000001</v>
      </c>
      <c r="J109">
        <v>1.8171999999999999</v>
      </c>
      <c r="K109">
        <v>3.2800000000000003E-2</v>
      </c>
      <c r="L109">
        <v>3.5200000000000002E-2</v>
      </c>
      <c r="M109">
        <v>8.8200000000000001E-2</v>
      </c>
      <c r="N109">
        <v>1.8200000000000001E-2</v>
      </c>
      <c r="P109" s="31">
        <v>353</v>
      </c>
      <c r="Q109">
        <v>98.523200000000003</v>
      </c>
    </row>
    <row r="110" spans="1:17" x14ac:dyDescent="0.35">
      <c r="A110" t="s">
        <v>381</v>
      </c>
      <c r="B110" t="s">
        <v>366</v>
      </c>
      <c r="C110">
        <v>49.264299999999999</v>
      </c>
      <c r="D110">
        <v>0.55920000000000003</v>
      </c>
      <c r="E110">
        <v>13.6595</v>
      </c>
      <c r="F110">
        <v>10.7174</v>
      </c>
      <c r="G110">
        <v>0.21429999999999999</v>
      </c>
      <c r="H110">
        <v>8.1189999999999998</v>
      </c>
      <c r="I110">
        <v>13.9757</v>
      </c>
      <c r="J110">
        <v>1.8974</v>
      </c>
      <c r="K110">
        <v>3.9E-2</v>
      </c>
      <c r="L110">
        <v>5.7799999999999997E-2</v>
      </c>
      <c r="M110">
        <v>1.5100000000000001E-2</v>
      </c>
      <c r="N110">
        <v>2.3900000000000001E-2</v>
      </c>
      <c r="P110" s="31">
        <v>60</v>
      </c>
      <c r="Q110">
        <v>98.542500000000004</v>
      </c>
    </row>
    <row r="111" spans="1:17" x14ac:dyDescent="0.35">
      <c r="A111" t="s">
        <v>315</v>
      </c>
      <c r="B111" t="s">
        <v>382</v>
      </c>
      <c r="C111">
        <v>49.953699999999998</v>
      </c>
      <c r="D111">
        <v>0.71640000000000004</v>
      </c>
      <c r="E111">
        <v>13.8238</v>
      </c>
      <c r="F111">
        <v>10.847099999999999</v>
      </c>
      <c r="G111">
        <v>0.14349999999999999</v>
      </c>
      <c r="H111">
        <v>8.2263999999999999</v>
      </c>
      <c r="I111">
        <v>13.7082</v>
      </c>
      <c r="J111">
        <v>1.8827</v>
      </c>
      <c r="K111">
        <v>3.39E-2</v>
      </c>
      <c r="L111">
        <v>2.8899999999999999E-2</v>
      </c>
      <c r="M111">
        <v>8.2299999999999998E-2</v>
      </c>
      <c r="N111">
        <v>1.1900000000000001E-2</v>
      </c>
      <c r="P111" s="31">
        <v>329</v>
      </c>
      <c r="Q111">
        <v>99.458600000000004</v>
      </c>
    </row>
    <row r="112" spans="1:17" x14ac:dyDescent="0.35">
      <c r="A112" t="s">
        <v>316</v>
      </c>
      <c r="B112" t="s">
        <v>382</v>
      </c>
      <c r="C112">
        <v>49.892099999999999</v>
      </c>
      <c r="D112">
        <v>0.70709999999999995</v>
      </c>
      <c r="E112">
        <v>13.392300000000001</v>
      </c>
      <c r="F112">
        <v>11.2256</v>
      </c>
      <c r="G112">
        <v>0.22439999999999999</v>
      </c>
      <c r="H112">
        <v>7.9442000000000004</v>
      </c>
      <c r="I112">
        <v>13.482900000000001</v>
      </c>
      <c r="J112">
        <v>1.851</v>
      </c>
      <c r="K112">
        <v>3.9800000000000002E-2</v>
      </c>
      <c r="L112">
        <v>3.61E-2</v>
      </c>
      <c r="M112">
        <v>0.13539999999999999</v>
      </c>
      <c r="N112">
        <v>2.7799999999999998E-2</v>
      </c>
      <c r="P112" s="31">
        <v>542</v>
      </c>
      <c r="Q112">
        <v>98.958699999999993</v>
      </c>
    </row>
    <row r="113" spans="1:17" x14ac:dyDescent="0.35">
      <c r="A113" t="s">
        <v>317</v>
      </c>
      <c r="B113" t="s">
        <v>382</v>
      </c>
      <c r="C113">
        <v>49.357199999999999</v>
      </c>
      <c r="D113">
        <v>0.70920000000000005</v>
      </c>
      <c r="E113">
        <v>13.442600000000001</v>
      </c>
      <c r="F113">
        <v>10.9834</v>
      </c>
      <c r="G113">
        <v>0.18290000000000001</v>
      </c>
      <c r="H113">
        <v>8.1315000000000008</v>
      </c>
      <c r="I113">
        <v>13.4918</v>
      </c>
      <c r="J113">
        <v>1.8292999999999999</v>
      </c>
      <c r="K113">
        <v>3.3300000000000003E-2</v>
      </c>
      <c r="L113">
        <v>4.3400000000000001E-2</v>
      </c>
      <c r="M113">
        <v>0.1137</v>
      </c>
      <c r="N113">
        <v>1.6000000000000001E-3</v>
      </c>
      <c r="P113" s="31">
        <v>455</v>
      </c>
      <c r="Q113">
        <v>98.319699999999997</v>
      </c>
    </row>
    <row r="114" spans="1:17" x14ac:dyDescent="0.35">
      <c r="A114" t="s">
        <v>318</v>
      </c>
      <c r="B114" t="s">
        <v>382</v>
      </c>
      <c r="C114">
        <v>49.6629</v>
      </c>
      <c r="D114">
        <v>0.68310000000000004</v>
      </c>
      <c r="E114">
        <v>13.805899999999999</v>
      </c>
      <c r="F114">
        <v>11.254099999999999</v>
      </c>
      <c r="G114">
        <v>0.2888</v>
      </c>
      <c r="H114">
        <v>7.8362999999999996</v>
      </c>
      <c r="I114">
        <v>13.5227</v>
      </c>
      <c r="J114">
        <v>1.8266</v>
      </c>
      <c r="K114">
        <v>3.27E-2</v>
      </c>
      <c r="L114">
        <v>4.7999999999999996E-3</v>
      </c>
      <c r="M114">
        <v>0.17649999999999999</v>
      </c>
      <c r="N114">
        <v>3.09E-2</v>
      </c>
      <c r="P114" s="31">
        <v>707</v>
      </c>
      <c r="Q114">
        <v>99.125200000000007</v>
      </c>
    </row>
    <row r="115" spans="1:17" x14ac:dyDescent="0.35">
      <c r="A115" t="s">
        <v>382</v>
      </c>
      <c r="B115" s="32" t="s">
        <v>292</v>
      </c>
      <c r="C115" s="32">
        <f>AVERAGE(C95:C114)</f>
        <v>49.402045000000008</v>
      </c>
      <c r="D115" s="32">
        <f t="shared" ref="D115:Q115" si="16">AVERAGE(D95:D114)</f>
        <v>1.13707</v>
      </c>
      <c r="E115" s="32">
        <f t="shared" si="16"/>
        <v>13.587190000000001</v>
      </c>
      <c r="F115" s="32">
        <f t="shared" si="16"/>
        <v>11.336960000000001</v>
      </c>
      <c r="G115" s="32">
        <f t="shared" si="16"/>
        <v>0.20518</v>
      </c>
      <c r="H115" s="32">
        <f t="shared" si="16"/>
        <v>7.6951799999999979</v>
      </c>
      <c r="I115" s="32">
        <f t="shared" si="16"/>
        <v>13.027890000000003</v>
      </c>
      <c r="J115" s="32">
        <f t="shared" si="16"/>
        <v>2.0752800000000002</v>
      </c>
      <c r="K115" s="32">
        <f t="shared" si="16"/>
        <v>0.10822500000000002</v>
      </c>
      <c r="L115" s="32">
        <f t="shared" si="16"/>
        <v>4.0100000000000004E-2</v>
      </c>
      <c r="M115" s="32">
        <f t="shared" si="16"/>
        <v>9.8899999999999988E-2</v>
      </c>
      <c r="N115" s="32">
        <f t="shared" si="16"/>
        <v>1.9129999999999998E-2</v>
      </c>
      <c r="O115" s="32"/>
      <c r="P115" s="32">
        <f t="shared" si="16"/>
        <v>395.9</v>
      </c>
      <c r="Q115" s="32">
        <f t="shared" si="16"/>
        <v>98.734245000000001</v>
      </c>
    </row>
    <row r="116" spans="1:17" x14ac:dyDescent="0.35">
      <c r="B116" s="32" t="s">
        <v>293</v>
      </c>
      <c r="C116" s="32">
        <f>MEDIAN(C95:C114)</f>
        <v>49.434849999999997</v>
      </c>
      <c r="D116" s="32">
        <f t="shared" ref="D116:Q116" si="17">MEDIAN(D95:D114)</f>
        <v>0.71855000000000002</v>
      </c>
      <c r="E116" s="32">
        <f t="shared" si="17"/>
        <v>13.571200000000001</v>
      </c>
      <c r="F116" s="32">
        <f t="shared" si="17"/>
        <v>11.15005</v>
      </c>
      <c r="G116" s="32">
        <f t="shared" si="17"/>
        <v>0.21210000000000001</v>
      </c>
      <c r="H116" s="32">
        <f t="shared" si="17"/>
        <v>7.9971999999999994</v>
      </c>
      <c r="I116" s="32">
        <f t="shared" si="17"/>
        <v>13.48</v>
      </c>
      <c r="J116" s="32">
        <f t="shared" si="17"/>
        <v>1.89005</v>
      </c>
      <c r="K116" s="32">
        <f t="shared" si="17"/>
        <v>4.6399999999999997E-2</v>
      </c>
      <c r="L116" s="32">
        <f t="shared" si="17"/>
        <v>4.2550000000000004E-2</v>
      </c>
      <c r="M116" s="32">
        <f t="shared" si="17"/>
        <v>9.4350000000000003E-2</v>
      </c>
      <c r="N116" s="32">
        <f t="shared" si="17"/>
        <v>1.9799999999999998E-2</v>
      </c>
      <c r="O116" s="32"/>
      <c r="P116" s="32">
        <f t="shared" si="17"/>
        <v>377.5</v>
      </c>
      <c r="Q116" s="32">
        <f t="shared" si="17"/>
        <v>98.76155</v>
      </c>
    </row>
    <row r="117" spans="1:17" x14ac:dyDescent="0.35">
      <c r="B117" s="32" t="s">
        <v>294</v>
      </c>
      <c r="C117" s="32">
        <f>MAX(C95:C114)-C116</f>
        <v>0.71875</v>
      </c>
      <c r="D117" s="32">
        <f t="shared" ref="D117:Q117" si="18">MAX(D95:D114)-D116</f>
        <v>1.8650500000000001</v>
      </c>
      <c r="E117" s="32">
        <f t="shared" si="18"/>
        <v>0.27489999999999881</v>
      </c>
      <c r="F117" s="32">
        <f t="shared" si="18"/>
        <v>1.2710499999999989</v>
      </c>
      <c r="G117" s="32">
        <f t="shared" si="18"/>
        <v>7.669999999999999E-2</v>
      </c>
      <c r="H117" s="32">
        <f t="shared" si="18"/>
        <v>0.34759999999999991</v>
      </c>
      <c r="I117" s="32">
        <f t="shared" si="18"/>
        <v>0.49569999999999936</v>
      </c>
      <c r="J117" s="32">
        <f t="shared" si="18"/>
        <v>0.73934999999999995</v>
      </c>
      <c r="K117" s="32">
        <f t="shared" si="18"/>
        <v>0.2964</v>
      </c>
      <c r="L117" s="32">
        <f t="shared" si="18"/>
        <v>5.2349999999999994E-2</v>
      </c>
      <c r="M117" s="32">
        <f t="shared" si="18"/>
        <v>9.9650000000000002E-2</v>
      </c>
      <c r="N117" s="32">
        <f t="shared" si="18"/>
        <v>1.7399999999999999E-2</v>
      </c>
      <c r="O117" s="32"/>
      <c r="P117" s="32">
        <f t="shared" si="18"/>
        <v>399.5</v>
      </c>
      <c r="Q117" s="32">
        <f t="shared" si="18"/>
        <v>0.80244999999999322</v>
      </c>
    </row>
    <row r="118" spans="1:17" x14ac:dyDescent="0.35">
      <c r="B118" s="32" t="s">
        <v>295</v>
      </c>
      <c r="C118" s="32">
        <f>C116-MIN(C95:C114)</f>
        <v>1.1021499999999946</v>
      </c>
      <c r="D118" s="32">
        <f t="shared" ref="D118:Q118" si="19">D116-MIN(D95:D114)</f>
        <v>0.15934999999999999</v>
      </c>
      <c r="E118" s="32">
        <f t="shared" si="19"/>
        <v>0.32570000000000121</v>
      </c>
      <c r="F118" s="32">
        <f t="shared" si="19"/>
        <v>0.69165000000000099</v>
      </c>
      <c r="G118" s="32">
        <f t="shared" si="19"/>
        <v>0.11260000000000001</v>
      </c>
      <c r="H118" s="32">
        <f t="shared" si="19"/>
        <v>1.5546999999999995</v>
      </c>
      <c r="I118" s="32">
        <f t="shared" si="19"/>
        <v>2.7363999999999997</v>
      </c>
      <c r="J118" s="32">
        <f t="shared" si="19"/>
        <v>9.7849999999999993E-2</v>
      </c>
      <c r="K118" s="32">
        <f t="shared" si="19"/>
        <v>1.7299999999999996E-2</v>
      </c>
      <c r="L118" s="32">
        <f t="shared" si="19"/>
        <v>6.5049999999999997E-2</v>
      </c>
      <c r="M118" s="32">
        <f t="shared" si="19"/>
        <v>7.9250000000000001E-2</v>
      </c>
      <c r="N118" s="32">
        <f t="shared" si="19"/>
        <v>1.9799999999999998E-2</v>
      </c>
      <c r="O118" s="32"/>
      <c r="P118" s="32">
        <f t="shared" si="19"/>
        <v>317.5</v>
      </c>
      <c r="Q118" s="32">
        <f t="shared" si="19"/>
        <v>0.75915000000000532</v>
      </c>
    </row>
    <row r="119" spans="1:17" x14ac:dyDescent="0.35">
      <c r="P119" s="31"/>
    </row>
    <row r="120" spans="1:17" x14ac:dyDescent="0.35">
      <c r="P120" s="31"/>
    </row>
    <row r="121" spans="1:17" x14ac:dyDescent="0.35">
      <c r="A121" t="s">
        <v>296</v>
      </c>
      <c r="B121" t="s">
        <v>392</v>
      </c>
      <c r="C121">
        <v>47.411299999999997</v>
      </c>
      <c r="D121">
        <v>3.6023999999999998</v>
      </c>
      <c r="E121">
        <v>12.497</v>
      </c>
      <c r="F121">
        <v>14.942399999999999</v>
      </c>
      <c r="G121">
        <v>0.31680000000000003</v>
      </c>
      <c r="H121">
        <v>5.1997</v>
      </c>
      <c r="I121">
        <v>10.1999</v>
      </c>
      <c r="J121">
        <v>2.7696000000000001</v>
      </c>
      <c r="K121">
        <v>0.65880000000000005</v>
      </c>
      <c r="L121">
        <v>-3.7199999999999997E-2</v>
      </c>
      <c r="M121">
        <v>4.2700000000000002E-2</v>
      </c>
      <c r="N121">
        <v>1.6500000000000001E-2</v>
      </c>
      <c r="P121" s="31">
        <v>171</v>
      </c>
      <c r="Q121">
        <v>97.6571</v>
      </c>
    </row>
    <row r="122" spans="1:17" x14ac:dyDescent="0.35">
      <c r="A122" t="s">
        <v>346</v>
      </c>
      <c r="B122" t="s">
        <v>392</v>
      </c>
      <c r="C122">
        <v>48.165399999999998</v>
      </c>
      <c r="D122">
        <v>3.6882000000000001</v>
      </c>
      <c r="E122">
        <v>12.572100000000001</v>
      </c>
      <c r="F122">
        <v>14.413399999999999</v>
      </c>
      <c r="G122">
        <v>0.22009999999999999</v>
      </c>
      <c r="H122">
        <v>5.2042000000000002</v>
      </c>
      <c r="I122">
        <v>9.8230000000000004</v>
      </c>
      <c r="J122">
        <v>2.7565</v>
      </c>
      <c r="K122">
        <v>0.6069</v>
      </c>
      <c r="L122">
        <v>4.48E-2</v>
      </c>
      <c r="M122">
        <v>7.5499999999999998E-2</v>
      </c>
      <c r="N122">
        <v>9.1000000000000004E-3</v>
      </c>
      <c r="P122" s="31">
        <v>302</v>
      </c>
      <c r="Q122">
        <v>97.579099999999997</v>
      </c>
    </row>
    <row r="123" spans="1:17" x14ac:dyDescent="0.35">
      <c r="A123" t="s">
        <v>297</v>
      </c>
      <c r="B123" t="s">
        <v>392</v>
      </c>
      <c r="C123">
        <v>48.099899999999998</v>
      </c>
      <c r="D123">
        <v>3.7342</v>
      </c>
      <c r="E123">
        <v>12.387700000000001</v>
      </c>
      <c r="F123">
        <v>14.3498</v>
      </c>
      <c r="G123">
        <v>0.21149999999999999</v>
      </c>
      <c r="H123">
        <v>5.1836000000000002</v>
      </c>
      <c r="I123">
        <v>10.2331</v>
      </c>
      <c r="J123">
        <v>2.8344</v>
      </c>
      <c r="K123">
        <v>0.62129999999999996</v>
      </c>
      <c r="L123">
        <v>2.24E-2</v>
      </c>
      <c r="M123">
        <v>0.11310000000000001</v>
      </c>
      <c r="N123">
        <v>1.9E-2</v>
      </c>
      <c r="P123" s="31">
        <v>453</v>
      </c>
      <c r="Q123">
        <v>97.810100000000006</v>
      </c>
    </row>
    <row r="124" spans="1:17" x14ac:dyDescent="0.35">
      <c r="A124" t="s">
        <v>298</v>
      </c>
      <c r="B124" t="s">
        <v>392</v>
      </c>
      <c r="C124">
        <v>48.454799999999999</v>
      </c>
      <c r="D124">
        <v>3.6311</v>
      </c>
      <c r="E124">
        <v>12.568</v>
      </c>
      <c r="F124">
        <v>14.7446</v>
      </c>
      <c r="G124">
        <v>0.22220000000000001</v>
      </c>
      <c r="H124">
        <v>5.2866</v>
      </c>
      <c r="I124">
        <v>10.130599999999999</v>
      </c>
      <c r="J124">
        <v>2.8614999999999999</v>
      </c>
      <c r="K124">
        <v>0.6431</v>
      </c>
      <c r="L124">
        <v>3.2300000000000002E-2</v>
      </c>
      <c r="M124">
        <v>0.1031</v>
      </c>
      <c r="N124">
        <v>1.9800000000000002E-2</v>
      </c>
      <c r="P124" s="31">
        <v>413.00000000000006</v>
      </c>
      <c r="Q124">
        <v>98.697699999999998</v>
      </c>
    </row>
    <row r="125" spans="1:17" x14ac:dyDescent="0.35">
      <c r="A125" t="s">
        <v>299</v>
      </c>
      <c r="B125" t="s">
        <v>392</v>
      </c>
      <c r="C125">
        <v>47.821100000000001</v>
      </c>
      <c r="D125">
        <v>3.4634999999999998</v>
      </c>
      <c r="E125">
        <v>12.499599999999999</v>
      </c>
      <c r="F125">
        <v>14.514699999999999</v>
      </c>
      <c r="G125">
        <v>0.218</v>
      </c>
      <c r="H125">
        <v>5.2725999999999997</v>
      </c>
      <c r="I125">
        <v>10.157</v>
      </c>
      <c r="J125">
        <v>2.8252000000000002</v>
      </c>
      <c r="K125">
        <v>0.62590000000000001</v>
      </c>
      <c r="L125">
        <v>-1.49E-2</v>
      </c>
      <c r="M125">
        <v>9.5600000000000004E-2</v>
      </c>
      <c r="N125">
        <v>2.64E-2</v>
      </c>
      <c r="P125" s="31">
        <v>383</v>
      </c>
      <c r="Q125">
        <v>97.519499999999994</v>
      </c>
    </row>
    <row r="126" spans="1:17" x14ac:dyDescent="0.35">
      <c r="A126" t="s">
        <v>300</v>
      </c>
      <c r="B126" t="s">
        <v>392</v>
      </c>
      <c r="C126">
        <v>48.945099999999996</v>
      </c>
      <c r="D126">
        <v>3.5421999999999998</v>
      </c>
      <c r="E126">
        <v>12.4017</v>
      </c>
      <c r="F126">
        <v>14.2637</v>
      </c>
      <c r="G126">
        <v>0.23330000000000001</v>
      </c>
      <c r="H126">
        <v>5.3886000000000003</v>
      </c>
      <c r="I126">
        <v>10.1866</v>
      </c>
      <c r="J126">
        <v>2.7658</v>
      </c>
      <c r="K126">
        <v>0.63500000000000001</v>
      </c>
      <c r="L126">
        <v>-5.2299999999999999E-2</v>
      </c>
      <c r="M126">
        <v>7.2999999999999995E-2</v>
      </c>
      <c r="N126">
        <v>9.9000000000000008E-3</v>
      </c>
      <c r="P126" s="31">
        <v>292</v>
      </c>
      <c r="Q126">
        <v>98.444999999999993</v>
      </c>
    </row>
    <row r="127" spans="1:17" x14ac:dyDescent="0.35">
      <c r="A127" t="s">
        <v>301</v>
      </c>
      <c r="B127" t="s">
        <v>392</v>
      </c>
      <c r="C127">
        <v>48.072299999999998</v>
      </c>
      <c r="D127">
        <v>3.6469</v>
      </c>
      <c r="E127">
        <v>12.4034</v>
      </c>
      <c r="F127">
        <v>14.614100000000001</v>
      </c>
      <c r="G127">
        <v>0.28270000000000001</v>
      </c>
      <c r="H127">
        <v>5.1779999999999999</v>
      </c>
      <c r="I127">
        <v>10.0352</v>
      </c>
      <c r="J127">
        <v>2.8994</v>
      </c>
      <c r="K127">
        <v>0.63500000000000001</v>
      </c>
      <c r="L127">
        <v>2.7400000000000001E-2</v>
      </c>
      <c r="M127">
        <v>9.0499999999999997E-2</v>
      </c>
      <c r="N127">
        <v>1.0699999999999999E-2</v>
      </c>
      <c r="P127" s="31">
        <v>362.00000000000006</v>
      </c>
      <c r="Q127">
        <v>97.895600000000002</v>
      </c>
    </row>
    <row r="128" spans="1:17" x14ac:dyDescent="0.35">
      <c r="A128" t="s">
        <v>302</v>
      </c>
      <c r="B128" t="s">
        <v>392</v>
      </c>
      <c r="C128">
        <v>47.9816</v>
      </c>
      <c r="D128">
        <v>3.6131000000000002</v>
      </c>
      <c r="E128">
        <v>12.4621</v>
      </c>
      <c r="F128">
        <v>14.3285</v>
      </c>
      <c r="G128">
        <v>0.27629999999999999</v>
      </c>
      <c r="H128">
        <v>5.2938999999999998</v>
      </c>
      <c r="I128">
        <v>10.316599999999999</v>
      </c>
      <c r="J128">
        <v>2.8597000000000001</v>
      </c>
      <c r="K128">
        <v>0.63560000000000005</v>
      </c>
      <c r="L128">
        <v>0.01</v>
      </c>
      <c r="M128">
        <v>0.1232</v>
      </c>
      <c r="N128">
        <v>1.6000000000000001E-3</v>
      </c>
      <c r="P128" s="31">
        <v>492.99999999999994</v>
      </c>
      <c r="Q128">
        <v>97.902299999999997</v>
      </c>
    </row>
    <row r="129" spans="1:17" x14ac:dyDescent="0.35">
      <c r="A129" t="s">
        <v>303</v>
      </c>
      <c r="B129" t="s">
        <v>392</v>
      </c>
      <c r="C129">
        <v>48.0398</v>
      </c>
      <c r="D129">
        <v>3.6027</v>
      </c>
      <c r="E129">
        <v>12.193899999999999</v>
      </c>
      <c r="F129">
        <v>14.7281</v>
      </c>
      <c r="G129">
        <v>0.29339999999999999</v>
      </c>
      <c r="H129">
        <v>5.3369</v>
      </c>
      <c r="I129">
        <v>10.2029</v>
      </c>
      <c r="J129">
        <v>2.8007</v>
      </c>
      <c r="K129">
        <v>0.6391</v>
      </c>
      <c r="L129">
        <v>-1.24E-2</v>
      </c>
      <c r="M129">
        <v>0.13569999999999999</v>
      </c>
      <c r="N129">
        <v>2.23E-2</v>
      </c>
      <c r="P129" s="31">
        <v>543</v>
      </c>
      <c r="Q129">
        <v>97.995599999999996</v>
      </c>
    </row>
    <row r="130" spans="1:17" x14ac:dyDescent="0.35">
      <c r="A130" t="s">
        <v>304</v>
      </c>
      <c r="B130" t="s">
        <v>392</v>
      </c>
      <c r="C130">
        <v>48.724600000000002</v>
      </c>
      <c r="D130">
        <v>3.6453000000000002</v>
      </c>
      <c r="E130">
        <v>12.295199999999999</v>
      </c>
      <c r="F130">
        <v>14.458399999999999</v>
      </c>
      <c r="G130">
        <v>0.26769999999999999</v>
      </c>
      <c r="H130">
        <v>5.2878999999999996</v>
      </c>
      <c r="I130">
        <v>9.9146999999999998</v>
      </c>
      <c r="J130">
        <v>2.7587999999999999</v>
      </c>
      <c r="K130">
        <v>0.60840000000000005</v>
      </c>
      <c r="L130">
        <v>6.4699999999999994E-2</v>
      </c>
      <c r="M130">
        <v>5.2900000000000003E-2</v>
      </c>
      <c r="N130">
        <v>1.0699999999999999E-2</v>
      </c>
      <c r="P130" s="31">
        <v>212</v>
      </c>
      <c r="Q130">
        <v>98.089299999999994</v>
      </c>
    </row>
    <row r="131" spans="1:17" x14ac:dyDescent="0.35">
      <c r="A131" t="s">
        <v>305</v>
      </c>
      <c r="B131" t="s">
        <v>392</v>
      </c>
      <c r="C131">
        <v>48.080399999999997</v>
      </c>
      <c r="D131">
        <v>3.6644999999999999</v>
      </c>
      <c r="E131">
        <v>12.2334</v>
      </c>
      <c r="F131">
        <v>14.4659</v>
      </c>
      <c r="G131">
        <v>0.23089999999999999</v>
      </c>
      <c r="H131">
        <v>5.2088999999999999</v>
      </c>
      <c r="I131">
        <v>10.027200000000001</v>
      </c>
      <c r="J131">
        <v>2.7906</v>
      </c>
      <c r="K131">
        <v>0.65380000000000005</v>
      </c>
      <c r="L131">
        <v>2.5000000000000001E-3</v>
      </c>
      <c r="M131">
        <v>0.1031</v>
      </c>
      <c r="N131">
        <v>2.3099999999999999E-2</v>
      </c>
      <c r="P131" s="31">
        <v>413.00000000000006</v>
      </c>
      <c r="Q131">
        <v>97.484200000000001</v>
      </c>
    </row>
    <row r="132" spans="1:17" x14ac:dyDescent="0.35">
      <c r="A132" t="s">
        <v>307</v>
      </c>
      <c r="B132" t="s">
        <v>392</v>
      </c>
      <c r="C132">
        <v>47.757300000000001</v>
      </c>
      <c r="D132">
        <v>3.6168999999999998</v>
      </c>
      <c r="E132">
        <v>12.3475</v>
      </c>
      <c r="F132">
        <v>14.5075</v>
      </c>
      <c r="G132">
        <v>0.2417</v>
      </c>
      <c r="H132">
        <v>5.3707000000000003</v>
      </c>
      <c r="I132">
        <v>10.040699999999999</v>
      </c>
      <c r="J132">
        <v>2.72</v>
      </c>
      <c r="K132">
        <v>0.64570000000000005</v>
      </c>
      <c r="L132">
        <v>-1.24E-2</v>
      </c>
      <c r="M132">
        <v>0.1308</v>
      </c>
      <c r="N132">
        <v>2.1399999999999999E-2</v>
      </c>
      <c r="P132" s="31">
        <v>524</v>
      </c>
      <c r="Q132">
        <v>97.400300000000001</v>
      </c>
    </row>
    <row r="133" spans="1:17" x14ac:dyDescent="0.35">
      <c r="A133" t="s">
        <v>308</v>
      </c>
      <c r="B133" t="s">
        <v>392</v>
      </c>
      <c r="C133">
        <v>49.0794</v>
      </c>
      <c r="D133">
        <v>3.3645999999999998</v>
      </c>
      <c r="E133">
        <v>12.3721</v>
      </c>
      <c r="F133">
        <v>14.428100000000001</v>
      </c>
      <c r="G133">
        <v>0.2051</v>
      </c>
      <c r="H133">
        <v>5.0575000000000001</v>
      </c>
      <c r="I133">
        <v>9.8163</v>
      </c>
      <c r="J133">
        <v>3.0623</v>
      </c>
      <c r="K133">
        <v>0.72919999999999996</v>
      </c>
      <c r="L133">
        <v>-1.24E-2</v>
      </c>
      <c r="M133">
        <v>8.3099999999999993E-2</v>
      </c>
      <c r="N133">
        <v>8.3000000000000001E-3</v>
      </c>
      <c r="P133" s="31">
        <v>333.00000000000006</v>
      </c>
      <c r="Q133">
        <v>98.206100000000006</v>
      </c>
    </row>
    <row r="134" spans="1:17" x14ac:dyDescent="0.35">
      <c r="A134" t="s">
        <v>309</v>
      </c>
      <c r="B134" t="s">
        <v>392</v>
      </c>
      <c r="C134">
        <v>48.105499999999999</v>
      </c>
      <c r="D134">
        <v>3.6139000000000001</v>
      </c>
      <c r="E134">
        <v>12.291</v>
      </c>
      <c r="F134">
        <v>14.390499999999999</v>
      </c>
      <c r="G134">
        <v>0.25040000000000001</v>
      </c>
      <c r="H134">
        <v>5.3202999999999996</v>
      </c>
      <c r="I134">
        <v>10.013500000000001</v>
      </c>
      <c r="J134">
        <v>2.9104000000000001</v>
      </c>
      <c r="K134">
        <v>0.62549999999999994</v>
      </c>
      <c r="L134">
        <v>4.7300000000000002E-2</v>
      </c>
      <c r="M134">
        <v>8.5500000000000007E-2</v>
      </c>
      <c r="N134">
        <v>2.5000000000000001E-3</v>
      </c>
      <c r="P134" s="31">
        <v>343</v>
      </c>
      <c r="Q134">
        <v>97.656400000000005</v>
      </c>
    </row>
    <row r="135" spans="1:17" x14ac:dyDescent="0.35">
      <c r="A135" t="s">
        <v>310</v>
      </c>
      <c r="B135" t="s">
        <v>392</v>
      </c>
      <c r="C135">
        <v>47.85</v>
      </c>
      <c r="D135">
        <v>3.6343000000000001</v>
      </c>
      <c r="E135">
        <v>12.389799999999999</v>
      </c>
      <c r="F135">
        <v>14.482799999999999</v>
      </c>
      <c r="G135">
        <v>0.25040000000000001</v>
      </c>
      <c r="H135">
        <v>5.2465999999999999</v>
      </c>
      <c r="I135">
        <v>9.9870000000000001</v>
      </c>
      <c r="J135">
        <v>2.8369</v>
      </c>
      <c r="K135">
        <v>0.64880000000000004</v>
      </c>
      <c r="L135">
        <v>2.4899999999999999E-2</v>
      </c>
      <c r="M135">
        <v>9.5600000000000004E-2</v>
      </c>
      <c r="N135">
        <v>1.6000000000000001E-3</v>
      </c>
      <c r="P135" s="31">
        <v>383</v>
      </c>
      <c r="Q135">
        <v>97.448700000000002</v>
      </c>
    </row>
    <row r="136" spans="1:17" x14ac:dyDescent="0.35">
      <c r="A136" t="s">
        <v>351</v>
      </c>
      <c r="B136" t="s">
        <v>392</v>
      </c>
      <c r="C136">
        <v>48.274999999999999</v>
      </c>
      <c r="D136">
        <v>3.7161</v>
      </c>
      <c r="E136">
        <v>12.197699999999999</v>
      </c>
      <c r="F136">
        <v>14.443300000000001</v>
      </c>
      <c r="G136">
        <v>0.17280000000000001</v>
      </c>
      <c r="H136">
        <v>5.2808999999999999</v>
      </c>
      <c r="I136">
        <v>10.127700000000001</v>
      </c>
      <c r="J136">
        <v>2.8243</v>
      </c>
      <c r="K136">
        <v>0.64100000000000001</v>
      </c>
      <c r="L136">
        <v>-1.9900000000000001E-2</v>
      </c>
      <c r="M136">
        <v>0.1283</v>
      </c>
      <c r="N136">
        <v>2.1499999999999998E-2</v>
      </c>
      <c r="P136" s="31">
        <v>514</v>
      </c>
      <c r="Q136">
        <v>97.828500000000005</v>
      </c>
    </row>
    <row r="137" spans="1:17" x14ac:dyDescent="0.35">
      <c r="A137" t="s">
        <v>353</v>
      </c>
      <c r="B137" t="s">
        <v>392</v>
      </c>
      <c r="C137">
        <v>48.152799999999999</v>
      </c>
      <c r="D137">
        <v>3.6343000000000001</v>
      </c>
      <c r="E137">
        <v>12.2399</v>
      </c>
      <c r="F137">
        <v>14.3964</v>
      </c>
      <c r="G137">
        <v>0.2354</v>
      </c>
      <c r="H137">
        <v>5.1921999999999997</v>
      </c>
      <c r="I137">
        <v>10.0855</v>
      </c>
      <c r="J137">
        <v>2.8814000000000002</v>
      </c>
      <c r="K137">
        <v>0.61809999999999998</v>
      </c>
      <c r="L137">
        <v>2.9899999999999999E-2</v>
      </c>
      <c r="M137">
        <v>0.1132</v>
      </c>
      <c r="N137">
        <v>5.7999999999999996E-3</v>
      </c>
      <c r="P137" s="31">
        <v>453</v>
      </c>
      <c r="Q137">
        <v>97.584800000000001</v>
      </c>
    </row>
    <row r="138" spans="1:17" x14ac:dyDescent="0.35">
      <c r="A138" t="s">
        <v>354</v>
      </c>
      <c r="B138" t="s">
        <v>392</v>
      </c>
      <c r="C138">
        <v>47.854500000000002</v>
      </c>
      <c r="D138">
        <v>3.6219000000000001</v>
      </c>
      <c r="E138">
        <v>12.2986</v>
      </c>
      <c r="F138">
        <v>14.553699999999999</v>
      </c>
      <c r="G138">
        <v>0.26119999999999999</v>
      </c>
      <c r="H138">
        <v>5.2958999999999996</v>
      </c>
      <c r="I138">
        <v>10.4015</v>
      </c>
      <c r="J138">
        <v>2.7601</v>
      </c>
      <c r="K138">
        <v>0.63</v>
      </c>
      <c r="L138">
        <v>-3.73E-2</v>
      </c>
      <c r="M138">
        <v>9.2999999999999999E-2</v>
      </c>
      <c r="N138">
        <v>1.4800000000000001E-2</v>
      </c>
      <c r="P138" s="31">
        <v>371.99999999999994</v>
      </c>
      <c r="Q138">
        <v>97.785300000000007</v>
      </c>
    </row>
    <row r="139" spans="1:17" x14ac:dyDescent="0.35">
      <c r="A139" t="s">
        <v>388</v>
      </c>
      <c r="B139" t="s">
        <v>392</v>
      </c>
      <c r="C139">
        <v>48.415599999999998</v>
      </c>
      <c r="D139">
        <v>3.6322999999999999</v>
      </c>
      <c r="E139">
        <v>12.44</v>
      </c>
      <c r="F139">
        <v>14.679</v>
      </c>
      <c r="G139">
        <v>0.2288</v>
      </c>
      <c r="H139">
        <v>5.2521000000000004</v>
      </c>
      <c r="I139">
        <v>9.9210999999999991</v>
      </c>
      <c r="J139">
        <v>2.823</v>
      </c>
      <c r="K139">
        <v>0.63</v>
      </c>
      <c r="L139">
        <v>2.7400000000000001E-2</v>
      </c>
      <c r="M139">
        <v>0.1082</v>
      </c>
      <c r="N139">
        <v>1.7299999999999999E-2</v>
      </c>
      <c r="P139" s="31">
        <v>433</v>
      </c>
      <c r="Q139">
        <v>98.174800000000005</v>
      </c>
    </row>
    <row r="140" spans="1:17" x14ac:dyDescent="0.35">
      <c r="A140" t="s">
        <v>392</v>
      </c>
      <c r="B140" s="32" t="s">
        <v>292</v>
      </c>
      <c r="C140" s="32">
        <f>AVERAGE(C121:C139)</f>
        <v>48.17296842105263</v>
      </c>
      <c r="D140" s="32">
        <f t="shared" ref="D140:Q140" si="20">AVERAGE(D121:D139)</f>
        <v>3.6141263157894739</v>
      </c>
      <c r="E140" s="32">
        <f t="shared" si="20"/>
        <v>12.373194736842105</v>
      </c>
      <c r="F140" s="32">
        <f t="shared" si="20"/>
        <v>14.510784210526316</v>
      </c>
      <c r="G140" s="32">
        <f t="shared" si="20"/>
        <v>0.24308947368421049</v>
      </c>
      <c r="H140" s="32">
        <f t="shared" si="20"/>
        <v>5.2556368421052637</v>
      </c>
      <c r="I140" s="32">
        <f t="shared" si="20"/>
        <v>10.08526842105263</v>
      </c>
      <c r="J140" s="32">
        <f t="shared" si="20"/>
        <v>2.8284526315789478</v>
      </c>
      <c r="K140" s="32">
        <f t="shared" si="20"/>
        <v>0.63848421052631599</v>
      </c>
      <c r="L140" s="32">
        <f t="shared" si="20"/>
        <v>7.0947368421052665E-3</v>
      </c>
      <c r="M140" s="32">
        <f t="shared" si="20"/>
        <v>9.716315789473684E-2</v>
      </c>
      <c r="N140" s="32">
        <f t="shared" si="20"/>
        <v>1.3805263157894735E-2</v>
      </c>
      <c r="O140" s="32"/>
      <c r="P140" s="32">
        <f t="shared" si="20"/>
        <v>389.05263157894734</v>
      </c>
      <c r="Q140" s="32">
        <f t="shared" si="20"/>
        <v>97.850547368421061</v>
      </c>
    </row>
    <row r="141" spans="1:17" x14ac:dyDescent="0.35">
      <c r="B141" s="32" t="s">
        <v>293</v>
      </c>
      <c r="C141" s="32">
        <f>MEDIAN(C121:C139)</f>
        <v>48.099899999999998</v>
      </c>
      <c r="D141" s="32">
        <f t="shared" ref="D141:Q141" si="21">MEDIAN(D121:D139)</f>
        <v>3.6311</v>
      </c>
      <c r="E141" s="32">
        <f t="shared" si="21"/>
        <v>12.387700000000001</v>
      </c>
      <c r="F141" s="32">
        <f t="shared" si="21"/>
        <v>14.4659</v>
      </c>
      <c r="G141" s="32">
        <f t="shared" si="21"/>
        <v>0.2354</v>
      </c>
      <c r="H141" s="32">
        <f t="shared" si="21"/>
        <v>5.2725999999999997</v>
      </c>
      <c r="I141" s="32">
        <f t="shared" si="21"/>
        <v>10.0855</v>
      </c>
      <c r="J141" s="32">
        <f t="shared" si="21"/>
        <v>2.8243</v>
      </c>
      <c r="K141" s="32">
        <f t="shared" si="21"/>
        <v>0.63500000000000001</v>
      </c>
      <c r="L141" s="32">
        <f t="shared" si="21"/>
        <v>0.01</v>
      </c>
      <c r="M141" s="32">
        <f t="shared" si="21"/>
        <v>9.5600000000000004E-2</v>
      </c>
      <c r="N141" s="32">
        <f t="shared" si="21"/>
        <v>1.4800000000000001E-2</v>
      </c>
      <c r="O141" s="32"/>
      <c r="P141" s="32">
        <f t="shared" si="21"/>
        <v>383</v>
      </c>
      <c r="Q141" s="32">
        <f t="shared" si="21"/>
        <v>97.810100000000006</v>
      </c>
    </row>
    <row r="142" spans="1:17" x14ac:dyDescent="0.35">
      <c r="B142" s="32" t="s">
        <v>294</v>
      </c>
      <c r="C142" s="32">
        <f>MAX(C121:C139)-C141</f>
        <v>0.97950000000000159</v>
      </c>
      <c r="D142" s="32">
        <f t="shared" ref="D142:Q142" si="22">MAX(D121:D139)-D141</f>
        <v>0.10309999999999997</v>
      </c>
      <c r="E142" s="32">
        <f t="shared" si="22"/>
        <v>0.18440000000000012</v>
      </c>
      <c r="F142" s="32">
        <f t="shared" si="22"/>
        <v>0.4764999999999997</v>
      </c>
      <c r="G142" s="32">
        <f t="shared" si="22"/>
        <v>8.1400000000000028E-2</v>
      </c>
      <c r="H142" s="32">
        <f t="shared" si="22"/>
        <v>0.11600000000000055</v>
      </c>
      <c r="I142" s="32">
        <f t="shared" si="22"/>
        <v>0.31600000000000072</v>
      </c>
      <c r="J142" s="32">
        <f t="shared" si="22"/>
        <v>0.23799999999999999</v>
      </c>
      <c r="K142" s="32">
        <f t="shared" si="22"/>
        <v>9.419999999999995E-2</v>
      </c>
      <c r="L142" s="32">
        <f t="shared" si="22"/>
        <v>5.4699999999999992E-2</v>
      </c>
      <c r="M142" s="32">
        <f t="shared" si="22"/>
        <v>4.0099999999999983E-2</v>
      </c>
      <c r="N142" s="32">
        <f t="shared" si="22"/>
        <v>1.1599999999999999E-2</v>
      </c>
      <c r="O142" s="32"/>
      <c r="P142" s="32">
        <f t="shared" si="22"/>
        <v>160</v>
      </c>
      <c r="Q142" s="32">
        <f t="shared" si="22"/>
        <v>0.88759999999999195</v>
      </c>
    </row>
    <row r="143" spans="1:17" x14ac:dyDescent="0.35">
      <c r="B143" s="32" t="s">
        <v>295</v>
      </c>
      <c r="C143" s="32">
        <f>C141-MIN(C121:C139)</f>
        <v>0.68860000000000099</v>
      </c>
      <c r="D143" s="32">
        <f t="shared" ref="D143:Q143" si="23">D141-MIN(D121:D139)</f>
        <v>0.26650000000000018</v>
      </c>
      <c r="E143" s="32">
        <f t="shared" si="23"/>
        <v>0.1938000000000013</v>
      </c>
      <c r="F143" s="32">
        <f t="shared" si="23"/>
        <v>0.20219999999999949</v>
      </c>
      <c r="G143" s="32">
        <f t="shared" si="23"/>
        <v>6.2599999999999989E-2</v>
      </c>
      <c r="H143" s="32">
        <f t="shared" si="23"/>
        <v>0.21509999999999962</v>
      </c>
      <c r="I143" s="32">
        <f t="shared" si="23"/>
        <v>0.26919999999999966</v>
      </c>
      <c r="J143" s="32">
        <f t="shared" si="23"/>
        <v>0.10429999999999984</v>
      </c>
      <c r="K143" s="32">
        <f t="shared" si="23"/>
        <v>2.8100000000000014E-2</v>
      </c>
      <c r="L143" s="32">
        <f t="shared" si="23"/>
        <v>6.2300000000000001E-2</v>
      </c>
      <c r="M143" s="32">
        <f t="shared" si="23"/>
        <v>5.2900000000000003E-2</v>
      </c>
      <c r="N143" s="32">
        <f t="shared" si="23"/>
        <v>1.32E-2</v>
      </c>
      <c r="O143" s="32"/>
      <c r="P143" s="32">
        <f t="shared" si="23"/>
        <v>212</v>
      </c>
      <c r="Q143" s="32">
        <f t="shared" si="23"/>
        <v>0.40980000000000416</v>
      </c>
    </row>
    <row r="144" spans="1:17" x14ac:dyDescent="0.35">
      <c r="P144" s="31"/>
    </row>
    <row r="145" spans="1:17" x14ac:dyDescent="0.35">
      <c r="A145" t="s">
        <v>355</v>
      </c>
      <c r="B145" t="s">
        <v>393</v>
      </c>
      <c r="C145">
        <v>48.143900000000002</v>
      </c>
      <c r="D145">
        <v>4.0350999999999999</v>
      </c>
      <c r="E145">
        <v>12.0548</v>
      </c>
      <c r="F145">
        <v>15.045500000000001</v>
      </c>
      <c r="G145">
        <v>0.2135</v>
      </c>
      <c r="H145">
        <v>4.8327</v>
      </c>
      <c r="I145">
        <v>9.7640999999999991</v>
      </c>
      <c r="J145">
        <v>2.7863000000000002</v>
      </c>
      <c r="K145">
        <v>0.72760000000000002</v>
      </c>
      <c r="L145">
        <v>2.24E-2</v>
      </c>
      <c r="M145">
        <v>0.10299999999999999</v>
      </c>
      <c r="N145">
        <v>1.6500000000000001E-2</v>
      </c>
      <c r="P145" s="31">
        <v>413.00000000000006</v>
      </c>
      <c r="Q145">
        <v>97.7453</v>
      </c>
    </row>
    <row r="146" spans="1:17" x14ac:dyDescent="0.35">
      <c r="A146" t="s">
        <v>356</v>
      </c>
      <c r="B146" t="s">
        <v>393</v>
      </c>
      <c r="C146">
        <v>48.595399999999998</v>
      </c>
      <c r="D146">
        <v>4.2847</v>
      </c>
      <c r="E146">
        <v>11.888999999999999</v>
      </c>
      <c r="F146">
        <v>15.5038</v>
      </c>
      <c r="G146">
        <v>0.2974</v>
      </c>
      <c r="H146">
        <v>4.7896000000000001</v>
      </c>
      <c r="I146">
        <v>9.6750000000000007</v>
      </c>
      <c r="J146">
        <v>2.6189</v>
      </c>
      <c r="K146">
        <v>0.81140000000000001</v>
      </c>
      <c r="L146">
        <v>4.2200000000000001E-2</v>
      </c>
      <c r="M146">
        <v>0.15060000000000001</v>
      </c>
      <c r="N146">
        <v>2.2200000000000001E-2</v>
      </c>
      <c r="P146" s="31">
        <v>603</v>
      </c>
      <c r="Q146">
        <v>98.680300000000003</v>
      </c>
    </row>
    <row r="147" spans="1:17" x14ac:dyDescent="0.35">
      <c r="A147" t="s">
        <v>357</v>
      </c>
      <c r="B147" t="s">
        <v>393</v>
      </c>
      <c r="C147">
        <v>48.823099999999997</v>
      </c>
      <c r="D147">
        <v>4.3693</v>
      </c>
      <c r="E147">
        <v>11.7507</v>
      </c>
      <c r="F147">
        <v>15.582000000000001</v>
      </c>
      <c r="G147">
        <v>0.2392</v>
      </c>
      <c r="H147">
        <v>4.5091000000000001</v>
      </c>
      <c r="I147">
        <v>9.8760999999999992</v>
      </c>
      <c r="J147">
        <v>2.5728</v>
      </c>
      <c r="K147">
        <v>0.82320000000000004</v>
      </c>
      <c r="L147">
        <v>-3.4700000000000002E-2</v>
      </c>
      <c r="M147">
        <v>0.16309999999999999</v>
      </c>
      <c r="N147">
        <v>8.2000000000000007E-3</v>
      </c>
      <c r="P147" s="31">
        <v>653</v>
      </c>
      <c r="Q147">
        <v>98.716800000000006</v>
      </c>
    </row>
    <row r="148" spans="1:17" x14ac:dyDescent="0.35">
      <c r="A148" t="s">
        <v>358</v>
      </c>
      <c r="B148" t="s">
        <v>393</v>
      </c>
      <c r="C148">
        <v>48.1967</v>
      </c>
      <c r="D148">
        <v>3.7831000000000001</v>
      </c>
      <c r="E148">
        <v>12.0839</v>
      </c>
      <c r="F148">
        <v>14.898999999999999</v>
      </c>
      <c r="G148">
        <v>0.22009999999999999</v>
      </c>
      <c r="H148">
        <v>4.9166999999999996</v>
      </c>
      <c r="I148">
        <v>9.9383999999999997</v>
      </c>
      <c r="J148">
        <v>2.8578999999999999</v>
      </c>
      <c r="K148">
        <v>0.78500000000000003</v>
      </c>
      <c r="L148">
        <v>-3.4799999999999998E-2</v>
      </c>
      <c r="M148">
        <v>0.12570000000000001</v>
      </c>
      <c r="N148">
        <v>2.47E-2</v>
      </c>
      <c r="P148" s="31">
        <v>503</v>
      </c>
      <c r="Q148">
        <v>97.831299999999999</v>
      </c>
    </row>
    <row r="149" spans="1:17" x14ac:dyDescent="0.35">
      <c r="A149" t="s">
        <v>359</v>
      </c>
      <c r="B149" t="s">
        <v>393</v>
      </c>
      <c r="C149">
        <v>48.046799999999998</v>
      </c>
      <c r="D149">
        <v>4.0799000000000003</v>
      </c>
      <c r="E149">
        <v>12.0528</v>
      </c>
      <c r="F149">
        <v>15.1836</v>
      </c>
      <c r="G149">
        <v>0.2631</v>
      </c>
      <c r="H149">
        <v>4.9825999999999997</v>
      </c>
      <c r="I149">
        <v>9.7510999999999992</v>
      </c>
      <c r="J149">
        <v>2.7155</v>
      </c>
      <c r="K149">
        <v>0.72819999999999996</v>
      </c>
      <c r="L149">
        <v>2.4799999999999999E-2</v>
      </c>
      <c r="M149">
        <v>0.1583</v>
      </c>
      <c r="N149">
        <v>2.5499999999999998E-2</v>
      </c>
      <c r="P149" s="31">
        <v>634</v>
      </c>
      <c r="Q149">
        <v>98.012100000000004</v>
      </c>
    </row>
    <row r="150" spans="1:17" x14ac:dyDescent="0.35">
      <c r="A150" t="s">
        <v>360</v>
      </c>
      <c r="B150" t="s">
        <v>393</v>
      </c>
      <c r="C150">
        <v>48.647199999999998</v>
      </c>
      <c r="D150">
        <v>3.8835999999999999</v>
      </c>
      <c r="E150">
        <v>12.122299999999999</v>
      </c>
      <c r="F150">
        <v>15.113300000000001</v>
      </c>
      <c r="G150">
        <v>0.34289999999999998</v>
      </c>
      <c r="H150">
        <v>4.8144999999999998</v>
      </c>
      <c r="I150">
        <v>9.6995000000000005</v>
      </c>
      <c r="J150">
        <v>2.7027999999999999</v>
      </c>
      <c r="K150">
        <v>0.81030000000000002</v>
      </c>
      <c r="L150">
        <v>1.49E-2</v>
      </c>
      <c r="M150">
        <v>7.5399999999999995E-2</v>
      </c>
      <c r="N150">
        <v>2.3900000000000001E-2</v>
      </c>
      <c r="P150" s="31">
        <v>302</v>
      </c>
      <c r="Q150">
        <v>98.250699999999995</v>
      </c>
    </row>
    <row r="151" spans="1:17" x14ac:dyDescent="0.35">
      <c r="A151" t="s">
        <v>361</v>
      </c>
      <c r="B151" t="s">
        <v>393</v>
      </c>
      <c r="C151">
        <v>48.027099999999997</v>
      </c>
      <c r="D151">
        <v>4.0023</v>
      </c>
      <c r="E151">
        <v>12.183199999999999</v>
      </c>
      <c r="F151">
        <v>15.026</v>
      </c>
      <c r="G151">
        <v>0.248</v>
      </c>
      <c r="H151">
        <v>4.8243</v>
      </c>
      <c r="I151">
        <v>9.7418999999999993</v>
      </c>
      <c r="J151">
        <v>2.6728999999999998</v>
      </c>
      <c r="K151">
        <v>0.74199999999999999</v>
      </c>
      <c r="L151">
        <v>-7.4999999999999997E-3</v>
      </c>
      <c r="M151">
        <v>0.16589999999999999</v>
      </c>
      <c r="N151">
        <v>1.0699999999999999E-2</v>
      </c>
      <c r="P151" s="31">
        <v>664</v>
      </c>
      <c r="Q151">
        <v>97.644300000000001</v>
      </c>
    </row>
    <row r="152" spans="1:17" x14ac:dyDescent="0.35">
      <c r="A152" t="s">
        <v>362</v>
      </c>
      <c r="B152" t="s">
        <v>393</v>
      </c>
      <c r="C152">
        <v>48.182099999999998</v>
      </c>
      <c r="D152">
        <v>3.8917999999999999</v>
      </c>
      <c r="E152">
        <v>11.9404</v>
      </c>
      <c r="F152">
        <v>15.116099999999999</v>
      </c>
      <c r="G152">
        <v>0.2868</v>
      </c>
      <c r="H152">
        <v>4.7032999999999996</v>
      </c>
      <c r="I152">
        <v>9.4832000000000001</v>
      </c>
      <c r="J152">
        <v>2.7229000000000001</v>
      </c>
      <c r="K152">
        <v>0.79990000000000006</v>
      </c>
      <c r="L152">
        <v>5.0000000000000001E-3</v>
      </c>
      <c r="M152">
        <v>7.2900000000000006E-2</v>
      </c>
      <c r="N152">
        <v>1.9E-2</v>
      </c>
      <c r="P152" s="31">
        <v>292</v>
      </c>
      <c r="Q152">
        <v>97.223299999999995</v>
      </c>
    </row>
    <row r="153" spans="1:17" x14ac:dyDescent="0.35">
      <c r="A153" t="s">
        <v>363</v>
      </c>
      <c r="B153" t="s">
        <v>393</v>
      </c>
      <c r="C153">
        <v>48.479799999999997</v>
      </c>
      <c r="D153">
        <v>4.2377000000000002</v>
      </c>
      <c r="E153">
        <v>12.2913</v>
      </c>
      <c r="F153">
        <v>15.5596</v>
      </c>
      <c r="G153">
        <v>0.22209999999999999</v>
      </c>
      <c r="H153">
        <v>4.9135</v>
      </c>
      <c r="I153">
        <v>9.9367999999999999</v>
      </c>
      <c r="J153">
        <v>2.7372999999999998</v>
      </c>
      <c r="K153">
        <v>0.78049999999999997</v>
      </c>
      <c r="L153">
        <v>3.4799999999999998E-2</v>
      </c>
      <c r="M153">
        <v>0.21840000000000001</v>
      </c>
      <c r="N153">
        <v>1.6500000000000001E-2</v>
      </c>
      <c r="P153" s="31">
        <v>875</v>
      </c>
      <c r="Q153">
        <v>99.428200000000004</v>
      </c>
    </row>
    <row r="154" spans="1:17" x14ac:dyDescent="0.35">
      <c r="A154" t="s">
        <v>364</v>
      </c>
      <c r="B154" t="s">
        <v>393</v>
      </c>
      <c r="C154">
        <v>47.958500000000001</v>
      </c>
      <c r="D154">
        <v>3.9781</v>
      </c>
      <c r="E154">
        <v>12.0898</v>
      </c>
      <c r="F154">
        <v>15.4695</v>
      </c>
      <c r="G154">
        <v>0.23930000000000001</v>
      </c>
      <c r="H154">
        <v>4.8135000000000003</v>
      </c>
      <c r="I154">
        <v>9.7444000000000006</v>
      </c>
      <c r="J154">
        <v>2.6757</v>
      </c>
      <c r="K154">
        <v>0.77070000000000005</v>
      </c>
      <c r="L154">
        <v>2.4799999999999999E-2</v>
      </c>
      <c r="M154">
        <v>0.1231</v>
      </c>
      <c r="N154">
        <v>2.3099999999999999E-2</v>
      </c>
      <c r="P154" s="31">
        <v>492.99999999999994</v>
      </c>
      <c r="Q154">
        <v>97.910300000000007</v>
      </c>
    </row>
    <row r="155" spans="1:17" x14ac:dyDescent="0.35">
      <c r="A155" t="s">
        <v>365</v>
      </c>
      <c r="B155" t="s">
        <v>393</v>
      </c>
      <c r="C155">
        <v>48.261200000000002</v>
      </c>
      <c r="D155">
        <v>4.1783000000000001</v>
      </c>
      <c r="E155">
        <v>11.999700000000001</v>
      </c>
      <c r="F155">
        <v>15.3786</v>
      </c>
      <c r="G155">
        <v>0.20699999999999999</v>
      </c>
      <c r="H155">
        <v>4.7252000000000001</v>
      </c>
      <c r="I155">
        <v>9.7683999999999997</v>
      </c>
      <c r="J155">
        <v>2.8031000000000001</v>
      </c>
      <c r="K155">
        <v>0.754</v>
      </c>
      <c r="L155">
        <v>-5.0000000000000001E-3</v>
      </c>
      <c r="M155">
        <v>0.12809999999999999</v>
      </c>
      <c r="N155">
        <v>2.3900000000000001E-2</v>
      </c>
      <c r="P155" s="31">
        <v>513</v>
      </c>
      <c r="Q155">
        <v>98.227400000000003</v>
      </c>
    </row>
    <row r="156" spans="1:17" x14ac:dyDescent="0.35">
      <c r="A156" t="s">
        <v>367</v>
      </c>
      <c r="B156" t="s">
        <v>393</v>
      </c>
      <c r="C156">
        <v>48.091200000000001</v>
      </c>
      <c r="D156">
        <v>3.8761999999999999</v>
      </c>
      <c r="E156">
        <v>12.2629</v>
      </c>
      <c r="F156">
        <v>14.969200000000001</v>
      </c>
      <c r="G156">
        <v>0.25240000000000001</v>
      </c>
      <c r="H156">
        <v>4.9135</v>
      </c>
      <c r="I156">
        <v>9.5965000000000007</v>
      </c>
      <c r="J156">
        <v>2.7444999999999999</v>
      </c>
      <c r="K156">
        <v>0.81930000000000003</v>
      </c>
      <c r="L156">
        <v>2.98E-2</v>
      </c>
      <c r="M156">
        <v>0.17100000000000001</v>
      </c>
      <c r="N156">
        <v>1.4800000000000001E-2</v>
      </c>
      <c r="P156" s="31">
        <v>685</v>
      </c>
      <c r="Q156">
        <v>97.741500000000002</v>
      </c>
    </row>
    <row r="157" spans="1:17" x14ac:dyDescent="0.35">
      <c r="A157" t="s">
        <v>368</v>
      </c>
      <c r="B157" t="s">
        <v>393</v>
      </c>
      <c r="C157">
        <v>48.4634</v>
      </c>
      <c r="D157">
        <v>4.1402000000000001</v>
      </c>
      <c r="E157">
        <v>11.983499999999999</v>
      </c>
      <c r="F157">
        <v>15.1623</v>
      </c>
      <c r="G157">
        <v>0.26950000000000002</v>
      </c>
      <c r="H157">
        <v>4.4459</v>
      </c>
      <c r="I157">
        <v>9.2434999999999992</v>
      </c>
      <c r="J157">
        <v>2.79</v>
      </c>
      <c r="K157">
        <v>0.85319999999999996</v>
      </c>
      <c r="L157">
        <v>7.4000000000000003E-3</v>
      </c>
      <c r="M157">
        <v>0.15079999999999999</v>
      </c>
      <c r="N157">
        <v>1.6500000000000001E-2</v>
      </c>
      <c r="P157" s="31">
        <v>604</v>
      </c>
      <c r="Q157">
        <v>97.526300000000006</v>
      </c>
    </row>
    <row r="158" spans="1:17" x14ac:dyDescent="0.35">
      <c r="A158" t="s">
        <v>369</v>
      </c>
      <c r="B158" t="s">
        <v>393</v>
      </c>
      <c r="C158">
        <v>48.773000000000003</v>
      </c>
      <c r="D158">
        <v>3.8209</v>
      </c>
      <c r="E158">
        <v>12.2774</v>
      </c>
      <c r="F158">
        <v>14.6074</v>
      </c>
      <c r="G158">
        <v>0.27429999999999999</v>
      </c>
      <c r="H158">
        <v>4.8079999999999998</v>
      </c>
      <c r="I158">
        <v>9.8059999999999992</v>
      </c>
      <c r="J158">
        <v>2.8237000000000001</v>
      </c>
      <c r="K158">
        <v>0.82230000000000003</v>
      </c>
      <c r="L158">
        <v>6.7199999999999996E-2</v>
      </c>
      <c r="M158">
        <v>0.22639999999999999</v>
      </c>
      <c r="N158">
        <v>8.0000000000000004E-4</v>
      </c>
      <c r="P158" s="31">
        <v>907</v>
      </c>
      <c r="Q158">
        <v>98.307500000000005</v>
      </c>
    </row>
    <row r="159" spans="1:17" x14ac:dyDescent="0.35">
      <c r="A159" t="s">
        <v>370</v>
      </c>
      <c r="B159" t="s">
        <v>393</v>
      </c>
      <c r="C159">
        <v>48.353000000000002</v>
      </c>
      <c r="D159">
        <v>3.9163000000000001</v>
      </c>
      <c r="E159">
        <v>11.9695</v>
      </c>
      <c r="F159">
        <v>14.8903</v>
      </c>
      <c r="G159">
        <v>0.246</v>
      </c>
      <c r="H159">
        <v>4.7068000000000003</v>
      </c>
      <c r="I159">
        <v>9.7254000000000005</v>
      </c>
      <c r="J159">
        <v>2.7934999999999999</v>
      </c>
      <c r="K159">
        <v>0.80500000000000005</v>
      </c>
      <c r="L159">
        <v>2.7300000000000001E-2</v>
      </c>
      <c r="M159">
        <v>0.2162</v>
      </c>
      <c r="N159">
        <v>2.23E-2</v>
      </c>
      <c r="P159" s="31">
        <v>866</v>
      </c>
      <c r="Q159">
        <v>97.671499999999995</v>
      </c>
    </row>
    <row r="160" spans="1:17" x14ac:dyDescent="0.35">
      <c r="A160" t="s">
        <v>371</v>
      </c>
      <c r="B160" t="s">
        <v>393</v>
      </c>
      <c r="C160">
        <v>48.266599999999997</v>
      </c>
      <c r="D160">
        <v>3.9765000000000001</v>
      </c>
      <c r="E160">
        <v>11.989100000000001</v>
      </c>
      <c r="F160">
        <v>15.2844</v>
      </c>
      <c r="G160">
        <v>0.25009999999999999</v>
      </c>
      <c r="H160">
        <v>4.6961000000000004</v>
      </c>
      <c r="I160">
        <v>9.3184000000000005</v>
      </c>
      <c r="J160">
        <v>2.6741999999999999</v>
      </c>
      <c r="K160">
        <v>0.79630000000000001</v>
      </c>
      <c r="L160">
        <v>2.23E-2</v>
      </c>
      <c r="M160">
        <v>0.16339999999999999</v>
      </c>
      <c r="N160">
        <v>1.7299999999999999E-2</v>
      </c>
      <c r="P160" s="31">
        <v>654</v>
      </c>
      <c r="Q160">
        <v>97.454700000000003</v>
      </c>
    </row>
    <row r="161" spans="1:17" x14ac:dyDescent="0.35">
      <c r="A161" t="s">
        <v>372</v>
      </c>
      <c r="B161" t="s">
        <v>393</v>
      </c>
      <c r="C161">
        <v>47.9955</v>
      </c>
      <c r="D161">
        <v>3.8971</v>
      </c>
      <c r="E161">
        <v>12.028499999999999</v>
      </c>
      <c r="F161">
        <v>14.9316</v>
      </c>
      <c r="G161">
        <v>0.28910000000000002</v>
      </c>
      <c r="H161">
        <v>4.7728999999999999</v>
      </c>
      <c r="I161">
        <v>9.7034000000000002</v>
      </c>
      <c r="J161">
        <v>2.7936999999999999</v>
      </c>
      <c r="K161">
        <v>0.74970000000000003</v>
      </c>
      <c r="L161">
        <v>9.4399999999999998E-2</v>
      </c>
      <c r="M161">
        <v>0.11559999999999999</v>
      </c>
      <c r="N161">
        <v>1.4E-2</v>
      </c>
      <c r="P161" s="31">
        <v>463</v>
      </c>
      <c r="Q161">
        <v>97.385499999999993</v>
      </c>
    </row>
    <row r="162" spans="1:17" x14ac:dyDescent="0.35">
      <c r="A162" t="s">
        <v>373</v>
      </c>
      <c r="B162" t="s">
        <v>393</v>
      </c>
      <c r="C162">
        <v>48.276800000000001</v>
      </c>
      <c r="D162">
        <v>3.7867000000000002</v>
      </c>
      <c r="E162">
        <v>12.153700000000001</v>
      </c>
      <c r="F162">
        <v>14.847</v>
      </c>
      <c r="G162">
        <v>0.29349999999999998</v>
      </c>
      <c r="H162">
        <v>4.7652000000000001</v>
      </c>
      <c r="I162">
        <v>9.8236000000000008</v>
      </c>
      <c r="J162">
        <v>2.8506999999999998</v>
      </c>
      <c r="K162">
        <v>0.80759999999999998</v>
      </c>
      <c r="L162">
        <v>3.4799999999999998E-2</v>
      </c>
      <c r="M162">
        <v>0.1835</v>
      </c>
      <c r="N162">
        <v>2.5600000000000001E-2</v>
      </c>
      <c r="P162" s="31">
        <v>735</v>
      </c>
      <c r="Q162">
        <v>97.848699999999994</v>
      </c>
    </row>
    <row r="163" spans="1:17" x14ac:dyDescent="0.35">
      <c r="A163" t="s">
        <v>374</v>
      </c>
      <c r="B163" t="s">
        <v>393</v>
      </c>
      <c r="C163">
        <v>47.974800000000002</v>
      </c>
      <c r="D163">
        <v>3.9794999999999998</v>
      </c>
      <c r="E163">
        <v>12.109299999999999</v>
      </c>
      <c r="F163">
        <v>15.3734</v>
      </c>
      <c r="G163">
        <v>0.17680000000000001</v>
      </c>
      <c r="H163">
        <v>4.7954999999999997</v>
      </c>
      <c r="I163">
        <v>9.6511999999999993</v>
      </c>
      <c r="J163">
        <v>2.7683</v>
      </c>
      <c r="K163">
        <v>0.73029999999999995</v>
      </c>
      <c r="L163">
        <v>-2.98E-2</v>
      </c>
      <c r="M163">
        <v>0.14330000000000001</v>
      </c>
      <c r="N163">
        <v>1.24E-2</v>
      </c>
      <c r="P163" s="31">
        <v>574</v>
      </c>
      <c r="Q163">
        <v>97.714799999999997</v>
      </c>
    </row>
    <row r="164" spans="1:17" x14ac:dyDescent="0.35">
      <c r="A164" t="s">
        <v>375</v>
      </c>
      <c r="B164" t="s">
        <v>393</v>
      </c>
      <c r="C164">
        <v>48.399500000000003</v>
      </c>
      <c r="D164">
        <v>3.9245999999999999</v>
      </c>
      <c r="E164">
        <v>12.155200000000001</v>
      </c>
      <c r="F164">
        <v>14.463100000000001</v>
      </c>
      <c r="G164">
        <v>0.20949999999999999</v>
      </c>
      <c r="H164">
        <v>4.8878000000000004</v>
      </c>
      <c r="I164">
        <v>9.5205000000000002</v>
      </c>
      <c r="J164">
        <v>2.7216999999999998</v>
      </c>
      <c r="K164">
        <v>0.75739999999999996</v>
      </c>
      <c r="L164">
        <v>1.49E-2</v>
      </c>
      <c r="M164">
        <v>0.13339999999999999</v>
      </c>
      <c r="N164">
        <v>2.81E-2</v>
      </c>
      <c r="P164" s="31">
        <v>534</v>
      </c>
      <c r="Q164">
        <v>97.215699999999998</v>
      </c>
    </row>
    <row r="165" spans="1:17" x14ac:dyDescent="0.35">
      <c r="A165" t="s">
        <v>393</v>
      </c>
      <c r="B165" s="32" t="s">
        <v>292</v>
      </c>
      <c r="C165" s="32">
        <f>AVERAGE(C145:C164)</f>
        <v>48.297779999999996</v>
      </c>
      <c r="D165" s="32">
        <f t="shared" ref="D165:Q165" si="24">AVERAGE(D145:D164)</f>
        <v>4.0020949999999997</v>
      </c>
      <c r="E165" s="32">
        <f t="shared" si="24"/>
        <v>12.06935</v>
      </c>
      <c r="F165" s="32">
        <f t="shared" si="24"/>
        <v>15.120284999999999</v>
      </c>
      <c r="G165" s="32">
        <f t="shared" si="24"/>
        <v>0.25203000000000003</v>
      </c>
      <c r="H165" s="32">
        <f t="shared" si="24"/>
        <v>4.7808349999999988</v>
      </c>
      <c r="I165" s="32">
        <f t="shared" si="24"/>
        <v>9.688369999999999</v>
      </c>
      <c r="J165" s="32">
        <f t="shared" si="24"/>
        <v>2.7413199999999995</v>
      </c>
      <c r="K165" s="32">
        <f t="shared" si="24"/>
        <v>0.78369500000000003</v>
      </c>
      <c r="L165" s="32">
        <f t="shared" si="24"/>
        <v>1.7760000000000001E-2</v>
      </c>
      <c r="M165" s="32">
        <f t="shared" si="24"/>
        <v>0.14940500000000001</v>
      </c>
      <c r="N165" s="32">
        <f t="shared" si="24"/>
        <v>1.8300000000000004E-2</v>
      </c>
      <c r="O165" s="32"/>
      <c r="P165" s="32">
        <f t="shared" si="24"/>
        <v>598.35</v>
      </c>
      <c r="Q165" s="32">
        <f t="shared" si="24"/>
        <v>97.926810000000003</v>
      </c>
    </row>
    <row r="166" spans="1:17" x14ac:dyDescent="0.35">
      <c r="B166" s="32" t="s">
        <v>293</v>
      </c>
      <c r="C166" s="32">
        <f>MEDIAN(C145:C164)</f>
        <v>48.2639</v>
      </c>
      <c r="D166" s="32">
        <f t="shared" ref="D166:Q166" si="25">MEDIAN(D145:D164)</f>
        <v>3.9773000000000001</v>
      </c>
      <c r="E166" s="32">
        <f t="shared" si="25"/>
        <v>12.06935</v>
      </c>
      <c r="F166" s="32">
        <f t="shared" si="25"/>
        <v>15.114699999999999</v>
      </c>
      <c r="G166" s="32">
        <f t="shared" si="25"/>
        <v>0.24904999999999999</v>
      </c>
      <c r="H166" s="32">
        <f t="shared" si="25"/>
        <v>4.8017500000000002</v>
      </c>
      <c r="I166" s="32">
        <f t="shared" si="25"/>
        <v>9.7336500000000008</v>
      </c>
      <c r="J166" s="32">
        <f t="shared" si="25"/>
        <v>2.7408999999999999</v>
      </c>
      <c r="K166" s="32">
        <f t="shared" si="25"/>
        <v>0.79065000000000007</v>
      </c>
      <c r="L166" s="32">
        <f t="shared" si="25"/>
        <v>2.2350000000000002E-2</v>
      </c>
      <c r="M166" s="32">
        <f t="shared" si="25"/>
        <v>0.1507</v>
      </c>
      <c r="N166" s="32">
        <f t="shared" si="25"/>
        <v>1.8149999999999999E-2</v>
      </c>
      <c r="O166" s="32"/>
      <c r="P166" s="32">
        <f t="shared" si="25"/>
        <v>603.5</v>
      </c>
      <c r="Q166" s="32">
        <f t="shared" si="25"/>
        <v>97.788299999999992</v>
      </c>
    </row>
    <row r="167" spans="1:17" x14ac:dyDescent="0.35">
      <c r="B167" s="32" t="s">
        <v>294</v>
      </c>
      <c r="C167" s="32">
        <f>MAX(C145:C164)-C166</f>
        <v>0.55919999999999703</v>
      </c>
      <c r="D167" s="32">
        <f t="shared" ref="D167:Q167" si="26">MAX(D145:D164)-D166</f>
        <v>0.3919999999999999</v>
      </c>
      <c r="E167" s="32">
        <f t="shared" si="26"/>
        <v>0.22194999999999965</v>
      </c>
      <c r="F167" s="32">
        <f t="shared" si="26"/>
        <v>0.4673000000000016</v>
      </c>
      <c r="G167" s="32">
        <f t="shared" si="26"/>
        <v>9.3849999999999989E-2</v>
      </c>
      <c r="H167" s="32">
        <f t="shared" si="26"/>
        <v>0.18084999999999951</v>
      </c>
      <c r="I167" s="32">
        <f t="shared" si="26"/>
        <v>0.20474999999999888</v>
      </c>
      <c r="J167" s="32">
        <f t="shared" si="26"/>
        <v>0.11699999999999999</v>
      </c>
      <c r="K167" s="32">
        <f t="shared" si="26"/>
        <v>6.2549999999999883E-2</v>
      </c>
      <c r="L167" s="32">
        <f t="shared" si="26"/>
        <v>7.2050000000000003E-2</v>
      </c>
      <c r="M167" s="32">
        <f t="shared" si="26"/>
        <v>7.569999999999999E-2</v>
      </c>
      <c r="N167" s="32">
        <f t="shared" si="26"/>
        <v>9.9500000000000005E-3</v>
      </c>
      <c r="O167" s="32"/>
      <c r="P167" s="32">
        <f t="shared" si="26"/>
        <v>303.5</v>
      </c>
      <c r="Q167" s="32">
        <f t="shared" si="26"/>
        <v>1.6399000000000115</v>
      </c>
    </row>
    <row r="168" spans="1:17" x14ac:dyDescent="0.35">
      <c r="B168" s="32" t="s">
        <v>295</v>
      </c>
      <c r="C168" s="32">
        <f>C166-MIN(C145:C164)</f>
        <v>0.30539999999999878</v>
      </c>
      <c r="D168" s="32">
        <f t="shared" ref="D168:Q168" si="27">D166-MIN(D145:D164)</f>
        <v>0.19419999999999993</v>
      </c>
      <c r="E168" s="32">
        <f t="shared" si="27"/>
        <v>0.31864999999999988</v>
      </c>
      <c r="F168" s="32">
        <f t="shared" si="27"/>
        <v>0.6515999999999984</v>
      </c>
      <c r="G168" s="32">
        <f t="shared" si="27"/>
        <v>7.2249999999999981E-2</v>
      </c>
      <c r="H168" s="32">
        <f t="shared" si="27"/>
        <v>0.35585000000000022</v>
      </c>
      <c r="I168" s="32">
        <f t="shared" si="27"/>
        <v>0.49015000000000164</v>
      </c>
      <c r="J168" s="32">
        <f t="shared" si="27"/>
        <v>0.16809999999999992</v>
      </c>
      <c r="K168" s="32">
        <f t="shared" si="27"/>
        <v>6.305000000000005E-2</v>
      </c>
      <c r="L168" s="32">
        <f t="shared" si="27"/>
        <v>5.7149999999999999E-2</v>
      </c>
      <c r="M168" s="32">
        <f t="shared" si="27"/>
        <v>7.7799999999999994E-2</v>
      </c>
      <c r="N168" s="32">
        <f t="shared" si="27"/>
        <v>1.7350000000000001E-2</v>
      </c>
      <c r="O168" s="32"/>
      <c r="P168" s="32">
        <f t="shared" si="27"/>
        <v>311.5</v>
      </c>
      <c r="Q168" s="32">
        <f t="shared" si="27"/>
        <v>0.57259999999999422</v>
      </c>
    </row>
    <row r="169" spans="1:17" x14ac:dyDescent="0.35">
      <c r="P169" s="31"/>
    </row>
    <row r="170" spans="1:17" x14ac:dyDescent="0.35">
      <c r="A170" t="s">
        <v>376</v>
      </c>
      <c r="B170" t="s">
        <v>394</v>
      </c>
      <c r="C170">
        <v>47.497700000000002</v>
      </c>
      <c r="D170">
        <v>4.3262999999999998</v>
      </c>
      <c r="E170">
        <v>12.4627</v>
      </c>
      <c r="F170">
        <v>15.042199999999999</v>
      </c>
      <c r="G170">
        <v>0.23519999999999999</v>
      </c>
      <c r="H170">
        <v>4.9531000000000001</v>
      </c>
      <c r="I170">
        <v>10.074199999999999</v>
      </c>
      <c r="J170">
        <v>2.7069999999999999</v>
      </c>
      <c r="K170">
        <v>0.8569</v>
      </c>
      <c r="L170">
        <v>1.9900000000000001E-2</v>
      </c>
      <c r="M170">
        <v>0.13550000000000001</v>
      </c>
      <c r="N170">
        <v>1.7299999999999999E-2</v>
      </c>
      <c r="P170" s="31">
        <v>543</v>
      </c>
      <c r="Q170">
        <v>98.3279</v>
      </c>
    </row>
    <row r="171" spans="1:17" x14ac:dyDescent="0.35">
      <c r="A171" t="s">
        <v>377</v>
      </c>
      <c r="B171" t="s">
        <v>394</v>
      </c>
      <c r="C171">
        <v>47.165599999999998</v>
      </c>
      <c r="D171">
        <v>4.5221</v>
      </c>
      <c r="E171">
        <v>12.182499999999999</v>
      </c>
      <c r="F171">
        <v>15.062799999999999</v>
      </c>
      <c r="G171">
        <v>0.2006</v>
      </c>
      <c r="H171">
        <v>4.6313000000000004</v>
      </c>
      <c r="I171">
        <v>9.6285000000000007</v>
      </c>
      <c r="J171">
        <v>3.0325000000000002</v>
      </c>
      <c r="K171">
        <v>0.85509999999999997</v>
      </c>
      <c r="L171">
        <v>5.7099999999999998E-2</v>
      </c>
      <c r="M171">
        <v>0.2258</v>
      </c>
      <c r="N171">
        <v>3.0499999999999999E-2</v>
      </c>
      <c r="P171" s="31">
        <v>903.99999999999989</v>
      </c>
      <c r="Q171">
        <v>97.594499999999996</v>
      </c>
    </row>
    <row r="172" spans="1:17" x14ac:dyDescent="0.35">
      <c r="A172" t="s">
        <v>378</v>
      </c>
      <c r="B172" t="s">
        <v>394</v>
      </c>
      <c r="C172">
        <v>47.0672</v>
      </c>
      <c r="D172">
        <v>4.3238000000000003</v>
      </c>
      <c r="E172">
        <v>12.333299999999999</v>
      </c>
      <c r="F172">
        <v>14.572900000000001</v>
      </c>
      <c r="G172">
        <v>0.26119999999999999</v>
      </c>
      <c r="H172">
        <v>5.0509000000000004</v>
      </c>
      <c r="I172">
        <v>9.7997999999999994</v>
      </c>
      <c r="J172">
        <v>2.9573999999999998</v>
      </c>
      <c r="K172">
        <v>0.83109999999999995</v>
      </c>
      <c r="L172">
        <v>-7.4999999999999997E-3</v>
      </c>
      <c r="M172">
        <v>0.216</v>
      </c>
      <c r="N172">
        <v>1.9E-2</v>
      </c>
      <c r="P172" s="31">
        <v>864.99999999999989</v>
      </c>
      <c r="Q172">
        <v>97.432599999999994</v>
      </c>
    </row>
    <row r="173" spans="1:17" x14ac:dyDescent="0.35">
      <c r="A173" t="s">
        <v>379</v>
      </c>
      <c r="B173" t="s">
        <v>394</v>
      </c>
      <c r="C173">
        <v>47.420200000000001</v>
      </c>
      <c r="D173">
        <v>4.2164999999999999</v>
      </c>
      <c r="E173">
        <v>12.430199999999999</v>
      </c>
      <c r="F173">
        <v>14.9579</v>
      </c>
      <c r="G173">
        <v>0.30199999999999999</v>
      </c>
      <c r="H173">
        <v>4.8288000000000002</v>
      </c>
      <c r="I173">
        <v>10.045400000000001</v>
      </c>
      <c r="J173">
        <v>2.9830000000000001</v>
      </c>
      <c r="K173">
        <v>0.84199999999999997</v>
      </c>
      <c r="L173">
        <v>3.2300000000000002E-2</v>
      </c>
      <c r="M173">
        <v>4.7699999999999999E-2</v>
      </c>
      <c r="N173">
        <v>1.4E-2</v>
      </c>
      <c r="P173" s="31">
        <v>191</v>
      </c>
      <c r="Q173">
        <v>98.120099999999994</v>
      </c>
    </row>
    <row r="174" spans="1:17" x14ac:dyDescent="0.35">
      <c r="A174" t="s">
        <v>380</v>
      </c>
      <c r="B174" t="s">
        <v>394</v>
      </c>
      <c r="C174">
        <v>47.032800000000002</v>
      </c>
      <c r="D174">
        <v>4.3396999999999997</v>
      </c>
      <c r="E174">
        <v>12.3429</v>
      </c>
      <c r="F174">
        <v>14.7052</v>
      </c>
      <c r="G174">
        <v>0.28699999999999998</v>
      </c>
      <c r="H174">
        <v>4.9076000000000004</v>
      </c>
      <c r="I174">
        <v>9.9969999999999999</v>
      </c>
      <c r="J174">
        <v>3.0203000000000002</v>
      </c>
      <c r="K174">
        <v>0.79330000000000001</v>
      </c>
      <c r="L174">
        <v>5.0000000000000001E-3</v>
      </c>
      <c r="M174">
        <v>0.14050000000000001</v>
      </c>
      <c r="N174">
        <v>3.3799999999999997E-2</v>
      </c>
      <c r="P174" s="31">
        <v>563</v>
      </c>
      <c r="Q174">
        <v>97.605000000000004</v>
      </c>
    </row>
    <row r="175" spans="1:17" x14ac:dyDescent="0.35">
      <c r="A175" t="s">
        <v>381</v>
      </c>
      <c r="B175" t="s">
        <v>394</v>
      </c>
      <c r="C175">
        <v>47.0366</v>
      </c>
      <c r="D175">
        <v>4.4531999999999998</v>
      </c>
      <c r="E175">
        <v>12.1486</v>
      </c>
      <c r="F175">
        <v>15.1837</v>
      </c>
      <c r="G175">
        <v>0.22639999999999999</v>
      </c>
      <c r="H175">
        <v>4.6867999999999999</v>
      </c>
      <c r="I175">
        <v>9.4301999999999992</v>
      </c>
      <c r="J175">
        <v>3.1718999999999999</v>
      </c>
      <c r="K175">
        <v>0.85470000000000002</v>
      </c>
      <c r="L175">
        <v>1.24E-2</v>
      </c>
      <c r="M175">
        <v>0.16309999999999999</v>
      </c>
      <c r="N175">
        <v>1.8100000000000002E-2</v>
      </c>
      <c r="P175" s="31">
        <v>653</v>
      </c>
      <c r="Q175">
        <v>97.3857</v>
      </c>
    </row>
    <row r="176" spans="1:17" x14ac:dyDescent="0.35">
      <c r="A176" t="s">
        <v>383</v>
      </c>
      <c r="B176" t="s">
        <v>394</v>
      </c>
      <c r="C176">
        <v>48.908999999999999</v>
      </c>
      <c r="D176">
        <v>3.5127000000000002</v>
      </c>
      <c r="E176">
        <v>12.626899999999999</v>
      </c>
      <c r="F176">
        <v>14.443199999999999</v>
      </c>
      <c r="G176">
        <v>0.25280000000000002</v>
      </c>
      <c r="H176">
        <v>4.7751999999999999</v>
      </c>
      <c r="I176">
        <v>9.8282000000000007</v>
      </c>
      <c r="J176">
        <v>2.7723</v>
      </c>
      <c r="K176">
        <v>0.61470000000000002</v>
      </c>
      <c r="L176">
        <v>2.24E-2</v>
      </c>
      <c r="M176">
        <v>0.1033</v>
      </c>
      <c r="N176">
        <v>1.8200000000000001E-2</v>
      </c>
      <c r="P176" s="31">
        <v>414</v>
      </c>
      <c r="Q176">
        <v>97.878900000000002</v>
      </c>
    </row>
    <row r="177" spans="1:17" x14ac:dyDescent="0.35">
      <c r="A177" t="s">
        <v>290</v>
      </c>
      <c r="B177" t="s">
        <v>394</v>
      </c>
      <c r="C177">
        <v>48.127000000000002</v>
      </c>
      <c r="D177">
        <v>4.4188999999999998</v>
      </c>
      <c r="E177">
        <v>12.491300000000001</v>
      </c>
      <c r="F177">
        <v>14.7628</v>
      </c>
      <c r="G177">
        <v>0.24610000000000001</v>
      </c>
      <c r="H177">
        <v>4.9652000000000003</v>
      </c>
      <c r="I177">
        <v>9.8635999999999999</v>
      </c>
      <c r="J177">
        <v>2.8321999999999998</v>
      </c>
      <c r="K177">
        <v>0.86399999999999999</v>
      </c>
      <c r="L177">
        <v>4.7300000000000002E-2</v>
      </c>
      <c r="M177">
        <v>0.13059999999999999</v>
      </c>
      <c r="N177">
        <v>2.23E-2</v>
      </c>
      <c r="P177" s="31">
        <v>523</v>
      </c>
      <c r="Q177">
        <v>98.771299999999997</v>
      </c>
    </row>
    <row r="178" spans="1:17" x14ac:dyDescent="0.35">
      <c r="A178" t="s">
        <v>384</v>
      </c>
      <c r="B178" t="s">
        <v>394</v>
      </c>
      <c r="C178">
        <v>47.015300000000003</v>
      </c>
      <c r="D178">
        <v>4.2431000000000001</v>
      </c>
      <c r="E178">
        <v>12.3871</v>
      </c>
      <c r="F178">
        <v>14.7119</v>
      </c>
      <c r="G178">
        <v>0.218</v>
      </c>
      <c r="H178">
        <v>5.0427</v>
      </c>
      <c r="I178">
        <v>9.7986000000000004</v>
      </c>
      <c r="J178">
        <v>2.9811999999999999</v>
      </c>
      <c r="K178">
        <v>0.87670000000000003</v>
      </c>
      <c r="L178">
        <v>-9.9000000000000008E-3</v>
      </c>
      <c r="M178">
        <v>0.15820000000000001</v>
      </c>
      <c r="N178">
        <v>3.2099999999999997E-2</v>
      </c>
      <c r="P178" s="31">
        <v>633</v>
      </c>
      <c r="Q178">
        <v>97.4649</v>
      </c>
    </row>
    <row r="179" spans="1:17" x14ac:dyDescent="0.35">
      <c r="A179" t="s">
        <v>385</v>
      </c>
      <c r="B179" t="s">
        <v>394</v>
      </c>
      <c r="C179">
        <v>46.640099999999997</v>
      </c>
      <c r="D179">
        <v>4.4478999999999997</v>
      </c>
      <c r="E179">
        <v>12.3858</v>
      </c>
      <c r="F179">
        <v>14.6473</v>
      </c>
      <c r="G179">
        <v>0.18129999999999999</v>
      </c>
      <c r="H179">
        <v>4.9310999999999998</v>
      </c>
      <c r="I179">
        <v>9.7268000000000008</v>
      </c>
      <c r="J179">
        <v>3.0697000000000001</v>
      </c>
      <c r="K179">
        <v>0.82579999999999998</v>
      </c>
      <c r="L179">
        <v>5.0000000000000001E-3</v>
      </c>
      <c r="M179">
        <v>0.1958</v>
      </c>
      <c r="N179">
        <v>3.3799999999999997E-2</v>
      </c>
      <c r="P179" s="31">
        <v>784</v>
      </c>
      <c r="Q179">
        <v>97.090299999999999</v>
      </c>
    </row>
    <row r="180" spans="1:17" x14ac:dyDescent="0.35">
      <c r="A180" t="s">
        <v>291</v>
      </c>
      <c r="B180" t="s">
        <v>394</v>
      </c>
      <c r="C180">
        <v>47.631900000000002</v>
      </c>
      <c r="D180">
        <v>4.5061</v>
      </c>
      <c r="E180">
        <v>12.2507</v>
      </c>
      <c r="F180">
        <v>14.6089</v>
      </c>
      <c r="G180">
        <v>0.25690000000000002</v>
      </c>
      <c r="H180">
        <v>4.8307000000000002</v>
      </c>
      <c r="I180">
        <v>9.7617999999999991</v>
      </c>
      <c r="J180">
        <v>3.0688</v>
      </c>
      <c r="K180">
        <v>0.85870000000000002</v>
      </c>
      <c r="L180">
        <v>1.9900000000000001E-2</v>
      </c>
      <c r="M180">
        <v>0.123</v>
      </c>
      <c r="N180">
        <v>1.24E-2</v>
      </c>
      <c r="P180" s="31">
        <v>492.99999999999994</v>
      </c>
      <c r="Q180">
        <v>97.9298</v>
      </c>
    </row>
    <row r="181" spans="1:17" x14ac:dyDescent="0.35">
      <c r="A181" t="s">
        <v>386</v>
      </c>
      <c r="B181" t="s">
        <v>394</v>
      </c>
      <c r="C181">
        <v>49.114100000000001</v>
      </c>
      <c r="D181">
        <v>3.5539000000000001</v>
      </c>
      <c r="E181">
        <v>12.5389</v>
      </c>
      <c r="F181">
        <v>14.7514</v>
      </c>
      <c r="G181">
        <v>0.25269999999999998</v>
      </c>
      <c r="H181">
        <v>4.8563999999999998</v>
      </c>
      <c r="I181">
        <v>9.5135000000000005</v>
      </c>
      <c r="J181">
        <v>2.8683000000000001</v>
      </c>
      <c r="K181">
        <v>0.62609999999999999</v>
      </c>
      <c r="L181">
        <v>-1.9900000000000001E-2</v>
      </c>
      <c r="M181">
        <v>0.15379999999999999</v>
      </c>
      <c r="N181">
        <v>3.0599999999999999E-2</v>
      </c>
      <c r="P181" s="31">
        <v>616</v>
      </c>
      <c r="Q181">
        <v>98.259600000000006</v>
      </c>
    </row>
    <row r="182" spans="1:17" x14ac:dyDescent="0.35">
      <c r="A182" t="s">
        <v>387</v>
      </c>
      <c r="B182" t="s">
        <v>394</v>
      </c>
      <c r="C182">
        <v>47.108199999999997</v>
      </c>
      <c r="D182">
        <v>4.4344000000000001</v>
      </c>
      <c r="E182">
        <v>12.2392</v>
      </c>
      <c r="F182">
        <v>14.812900000000001</v>
      </c>
      <c r="G182">
        <v>0.2611</v>
      </c>
      <c r="H182">
        <v>5.0095999999999998</v>
      </c>
      <c r="I182">
        <v>9.8520000000000003</v>
      </c>
      <c r="J182">
        <v>2.9853999999999998</v>
      </c>
      <c r="K182">
        <v>0.82450000000000001</v>
      </c>
      <c r="L182">
        <v>2.98E-2</v>
      </c>
      <c r="M182">
        <v>0.24340000000000001</v>
      </c>
      <c r="N182">
        <v>3.5400000000000001E-2</v>
      </c>
      <c r="P182" s="31">
        <v>975</v>
      </c>
      <c r="Q182">
        <v>97.835999999999999</v>
      </c>
    </row>
    <row r="183" spans="1:17" x14ac:dyDescent="0.35">
      <c r="A183" t="s">
        <v>389</v>
      </c>
      <c r="B183" t="s">
        <v>394</v>
      </c>
      <c r="C183">
        <v>47.525300000000001</v>
      </c>
      <c r="D183">
        <v>4.2678000000000003</v>
      </c>
      <c r="E183">
        <v>12.496600000000001</v>
      </c>
      <c r="F183">
        <v>14.84</v>
      </c>
      <c r="G183">
        <v>0.27839999999999998</v>
      </c>
      <c r="H183">
        <v>5.0580999999999996</v>
      </c>
      <c r="I183">
        <v>9.9091000000000005</v>
      </c>
      <c r="J183">
        <v>3.0093999999999999</v>
      </c>
      <c r="K183">
        <v>0.81120000000000003</v>
      </c>
      <c r="L183">
        <v>1.9900000000000001E-2</v>
      </c>
      <c r="M183">
        <v>0.1658</v>
      </c>
      <c r="N183">
        <v>1.8100000000000002E-2</v>
      </c>
      <c r="P183" s="31">
        <v>664</v>
      </c>
      <c r="Q183">
        <v>98.399600000000007</v>
      </c>
    </row>
    <row r="184" spans="1:17" x14ac:dyDescent="0.35">
      <c r="A184" t="s">
        <v>390</v>
      </c>
      <c r="B184" t="s">
        <v>394</v>
      </c>
      <c r="C184">
        <v>47.052700000000002</v>
      </c>
      <c r="D184">
        <v>4.5971000000000002</v>
      </c>
      <c r="E184">
        <v>12.359299999999999</v>
      </c>
      <c r="F184">
        <v>14.9892</v>
      </c>
      <c r="G184">
        <v>0.21790000000000001</v>
      </c>
      <c r="H184">
        <v>4.7606000000000002</v>
      </c>
      <c r="I184">
        <v>9.6140000000000008</v>
      </c>
      <c r="J184">
        <v>3.0381</v>
      </c>
      <c r="K184">
        <v>0.86639999999999995</v>
      </c>
      <c r="L184">
        <v>5.2200000000000003E-2</v>
      </c>
      <c r="M184">
        <v>0.1681</v>
      </c>
      <c r="N184">
        <v>4.53E-2</v>
      </c>
      <c r="P184" s="31">
        <v>673</v>
      </c>
      <c r="Q184">
        <v>97.760800000000003</v>
      </c>
    </row>
    <row r="185" spans="1:17" x14ac:dyDescent="0.35">
      <c r="A185" t="s">
        <v>391</v>
      </c>
      <c r="B185" t="s">
        <v>394</v>
      </c>
      <c r="C185">
        <v>46.8827</v>
      </c>
      <c r="D185">
        <v>4.2069999999999999</v>
      </c>
      <c r="E185">
        <v>12.3124</v>
      </c>
      <c r="F185">
        <v>14.691599999999999</v>
      </c>
      <c r="G185">
        <v>0.26119999999999999</v>
      </c>
      <c r="H185">
        <v>4.9767999999999999</v>
      </c>
      <c r="I185">
        <v>9.8614999999999995</v>
      </c>
      <c r="J185">
        <v>2.9068000000000001</v>
      </c>
      <c r="K185">
        <v>0.79690000000000005</v>
      </c>
      <c r="L185">
        <v>-5.0000000000000001E-3</v>
      </c>
      <c r="M185">
        <v>0.16320000000000001</v>
      </c>
      <c r="N185">
        <v>1.9800000000000002E-2</v>
      </c>
      <c r="P185" s="31">
        <v>654</v>
      </c>
      <c r="Q185">
        <v>97.080100000000002</v>
      </c>
    </row>
    <row r="186" spans="1:17" x14ac:dyDescent="0.35">
      <c r="A186" t="s">
        <v>347</v>
      </c>
      <c r="B186" t="s">
        <v>394</v>
      </c>
      <c r="C186">
        <v>47.481499999999997</v>
      </c>
      <c r="D186">
        <v>4.8281999999999998</v>
      </c>
      <c r="E186">
        <v>12.2982</v>
      </c>
      <c r="F186">
        <v>15.190099999999999</v>
      </c>
      <c r="G186">
        <v>0.2157</v>
      </c>
      <c r="H186">
        <v>4.6212</v>
      </c>
      <c r="I186">
        <v>9.8126999999999995</v>
      </c>
      <c r="J186">
        <v>2.8711000000000002</v>
      </c>
      <c r="K186">
        <v>0.91169999999999995</v>
      </c>
      <c r="L186">
        <v>1.7399999999999999E-2</v>
      </c>
      <c r="M186">
        <v>0.17050000000000001</v>
      </c>
      <c r="N186">
        <v>2.3900000000000001E-2</v>
      </c>
      <c r="P186" s="31">
        <v>683</v>
      </c>
      <c r="Q186">
        <v>98.442099999999996</v>
      </c>
    </row>
    <row r="187" spans="1:17" x14ac:dyDescent="0.35">
      <c r="A187" t="s">
        <v>348</v>
      </c>
      <c r="B187" t="s">
        <v>394</v>
      </c>
      <c r="C187">
        <v>47.130800000000001</v>
      </c>
      <c r="D187">
        <v>4.3899999999999997</v>
      </c>
      <c r="E187">
        <v>12.289099999999999</v>
      </c>
      <c r="F187">
        <v>14.6274</v>
      </c>
      <c r="G187">
        <v>0.28920000000000001</v>
      </c>
      <c r="H187">
        <v>4.9259000000000004</v>
      </c>
      <c r="I187">
        <v>9.9329999999999998</v>
      </c>
      <c r="J187">
        <v>3.0017</v>
      </c>
      <c r="K187">
        <v>0.82320000000000004</v>
      </c>
      <c r="L187">
        <v>-3.2399999999999998E-2</v>
      </c>
      <c r="M187">
        <v>0.15060000000000001</v>
      </c>
      <c r="N187">
        <v>1.89E-2</v>
      </c>
      <c r="P187" s="31">
        <v>603</v>
      </c>
      <c r="Q187">
        <v>97.58</v>
      </c>
    </row>
    <row r="188" spans="1:17" x14ac:dyDescent="0.35">
      <c r="A188" t="s">
        <v>349</v>
      </c>
      <c r="B188" t="s">
        <v>394</v>
      </c>
      <c r="C188">
        <v>47.384500000000003</v>
      </c>
      <c r="D188">
        <v>4.4880000000000004</v>
      </c>
      <c r="E188">
        <v>12.4003</v>
      </c>
      <c r="F188">
        <v>15.079599999999999</v>
      </c>
      <c r="G188">
        <v>0.23949999999999999</v>
      </c>
      <c r="H188">
        <v>4.7542999999999997</v>
      </c>
      <c r="I188">
        <v>10.0403</v>
      </c>
      <c r="J188">
        <v>2.8772000000000002</v>
      </c>
      <c r="K188">
        <v>0.86539999999999995</v>
      </c>
      <c r="L188">
        <v>2.98E-2</v>
      </c>
      <c r="M188">
        <v>0.22070000000000001</v>
      </c>
      <c r="N188">
        <v>4.6899999999999997E-2</v>
      </c>
      <c r="P188" s="31">
        <v>884.00000000000011</v>
      </c>
      <c r="Q188">
        <v>98.426500000000004</v>
      </c>
    </row>
    <row r="189" spans="1:17" x14ac:dyDescent="0.35">
      <c r="A189" t="s">
        <v>350</v>
      </c>
      <c r="B189" t="s">
        <v>394</v>
      </c>
      <c r="C189">
        <v>47.215400000000002</v>
      </c>
      <c r="D189">
        <v>4.4459999999999997</v>
      </c>
      <c r="E189">
        <v>12.3454</v>
      </c>
      <c r="F189">
        <v>15.0572</v>
      </c>
      <c r="G189">
        <v>0.2848</v>
      </c>
      <c r="H189">
        <v>4.8605</v>
      </c>
      <c r="I189">
        <v>10.1463</v>
      </c>
      <c r="J189">
        <v>3.0617000000000001</v>
      </c>
      <c r="K189">
        <v>0.80159999999999998</v>
      </c>
      <c r="L189">
        <v>3.4799999999999998E-2</v>
      </c>
      <c r="M189">
        <v>0.18559999999999999</v>
      </c>
      <c r="N189">
        <v>2.1399999999999999E-2</v>
      </c>
      <c r="P189" s="31">
        <v>743</v>
      </c>
      <c r="Q189">
        <v>98.460800000000006</v>
      </c>
    </row>
    <row r="190" spans="1:17" x14ac:dyDescent="0.35">
      <c r="A190" t="s">
        <v>394</v>
      </c>
      <c r="B190" s="32" t="s">
        <v>292</v>
      </c>
      <c r="C190" s="32">
        <f>AVERAGE(C170:C189)</f>
        <v>47.421930000000003</v>
      </c>
      <c r="D190" s="32">
        <f t="shared" ref="D190:Q190" si="28">AVERAGE(D170:D189)</f>
        <v>4.326134999999999</v>
      </c>
      <c r="E190" s="32">
        <f t="shared" si="28"/>
        <v>12.366070000000001</v>
      </c>
      <c r="F190" s="32">
        <f t="shared" si="28"/>
        <v>14.836910000000003</v>
      </c>
      <c r="G190" s="32">
        <f t="shared" si="28"/>
        <v>0.24839999999999995</v>
      </c>
      <c r="H190" s="32">
        <f t="shared" si="28"/>
        <v>4.87134</v>
      </c>
      <c r="I190" s="32">
        <f t="shared" si="28"/>
        <v>9.8318249999999985</v>
      </c>
      <c r="J190" s="32">
        <f t="shared" si="28"/>
        <v>2.9607999999999999</v>
      </c>
      <c r="K190" s="32">
        <f t="shared" si="28"/>
        <v>0.82</v>
      </c>
      <c r="L190" s="32">
        <f t="shared" si="28"/>
        <v>1.6525000000000001E-2</v>
      </c>
      <c r="M190" s="32">
        <f t="shared" si="28"/>
        <v>0.16305999999999995</v>
      </c>
      <c r="N190" s="32">
        <f t="shared" si="28"/>
        <v>2.5589999999999995E-2</v>
      </c>
      <c r="O190" s="32"/>
      <c r="P190" s="32">
        <f t="shared" si="28"/>
        <v>653.04999999999995</v>
      </c>
      <c r="Q190" s="32">
        <f t="shared" si="28"/>
        <v>97.892325</v>
      </c>
    </row>
    <row r="191" spans="1:17" x14ac:dyDescent="0.35">
      <c r="B191" s="32" t="s">
        <v>293</v>
      </c>
      <c r="C191" s="32">
        <f>MEDIAN(C170:C189)</f>
        <v>47.1905</v>
      </c>
      <c r="D191" s="32">
        <f t="shared" ref="D191:Q191" si="29">MEDIAN(D170:D189)</f>
        <v>4.4044499999999998</v>
      </c>
      <c r="E191" s="32">
        <f t="shared" si="29"/>
        <v>12.352349999999999</v>
      </c>
      <c r="F191" s="32">
        <f t="shared" si="29"/>
        <v>14.787850000000001</v>
      </c>
      <c r="G191" s="32">
        <f t="shared" si="29"/>
        <v>0.25275000000000003</v>
      </c>
      <c r="H191" s="32">
        <f t="shared" si="29"/>
        <v>4.8840500000000002</v>
      </c>
      <c r="I191" s="32">
        <f t="shared" si="29"/>
        <v>9.8400999999999996</v>
      </c>
      <c r="J191" s="32">
        <f t="shared" si="29"/>
        <v>2.9842</v>
      </c>
      <c r="K191" s="32">
        <f t="shared" si="29"/>
        <v>0.8365499999999999</v>
      </c>
      <c r="L191" s="32">
        <f t="shared" si="29"/>
        <v>1.9900000000000001E-2</v>
      </c>
      <c r="M191" s="32">
        <f t="shared" si="29"/>
        <v>0.16315000000000002</v>
      </c>
      <c r="N191" s="32">
        <f t="shared" si="29"/>
        <v>2.1850000000000001E-2</v>
      </c>
      <c r="O191" s="32"/>
      <c r="P191" s="32">
        <f t="shared" si="29"/>
        <v>653.5</v>
      </c>
      <c r="Q191" s="32">
        <f t="shared" si="29"/>
        <v>97.85745</v>
      </c>
    </row>
    <row r="192" spans="1:17" x14ac:dyDescent="0.35">
      <c r="B192" s="32" t="s">
        <v>294</v>
      </c>
      <c r="C192" s="32">
        <f>MAX(C170:C189)-C191</f>
        <v>1.9236000000000004</v>
      </c>
      <c r="D192" s="32">
        <f t="shared" ref="D192:Q192" si="30">MAX(D170:D189)-D191</f>
        <v>0.42375000000000007</v>
      </c>
      <c r="E192" s="32">
        <f t="shared" si="30"/>
        <v>0.27454999999999963</v>
      </c>
      <c r="F192" s="32">
        <f t="shared" si="30"/>
        <v>0.40224999999999866</v>
      </c>
      <c r="G192" s="32">
        <f t="shared" si="30"/>
        <v>4.924999999999996E-2</v>
      </c>
      <c r="H192" s="32">
        <f t="shared" si="30"/>
        <v>0.17404999999999937</v>
      </c>
      <c r="I192" s="32">
        <f t="shared" si="30"/>
        <v>0.30620000000000047</v>
      </c>
      <c r="J192" s="32">
        <f t="shared" si="30"/>
        <v>0.18769999999999998</v>
      </c>
      <c r="K192" s="32">
        <f t="shared" si="30"/>
        <v>7.515000000000005E-2</v>
      </c>
      <c r="L192" s="32">
        <f t="shared" si="30"/>
        <v>3.7199999999999997E-2</v>
      </c>
      <c r="M192" s="32">
        <f t="shared" si="30"/>
        <v>8.0249999999999988E-2</v>
      </c>
      <c r="N192" s="32">
        <f t="shared" si="30"/>
        <v>2.5049999999999996E-2</v>
      </c>
      <c r="O192" s="32"/>
      <c r="P192" s="32">
        <f t="shared" si="30"/>
        <v>321.5</v>
      </c>
      <c r="Q192" s="32">
        <f t="shared" si="30"/>
        <v>0.9138499999999965</v>
      </c>
    </row>
    <row r="193" spans="2:17" x14ac:dyDescent="0.35">
      <c r="B193" s="32" t="s">
        <v>295</v>
      </c>
      <c r="C193" s="32">
        <f>C191-MIN(C170:C189)</f>
        <v>0.55040000000000333</v>
      </c>
      <c r="D193" s="32">
        <f t="shared" ref="D193:Q193" si="31">D191-MIN(D170:D189)</f>
        <v>0.8917499999999996</v>
      </c>
      <c r="E193" s="32">
        <f t="shared" si="31"/>
        <v>0.20374999999999943</v>
      </c>
      <c r="F193" s="32">
        <f t="shared" si="31"/>
        <v>0.34465000000000146</v>
      </c>
      <c r="G193" s="32">
        <f t="shared" si="31"/>
        <v>7.1450000000000041E-2</v>
      </c>
      <c r="H193" s="32">
        <f t="shared" si="31"/>
        <v>0.26285000000000025</v>
      </c>
      <c r="I193" s="32">
        <f t="shared" si="31"/>
        <v>0.40990000000000038</v>
      </c>
      <c r="J193" s="32">
        <f t="shared" si="31"/>
        <v>0.27720000000000011</v>
      </c>
      <c r="K193" s="32">
        <f t="shared" si="31"/>
        <v>0.22184999999999988</v>
      </c>
      <c r="L193" s="32">
        <f t="shared" si="31"/>
        <v>5.2299999999999999E-2</v>
      </c>
      <c r="M193" s="32">
        <f t="shared" si="31"/>
        <v>0.11545000000000002</v>
      </c>
      <c r="N193" s="32">
        <f t="shared" si="31"/>
        <v>9.4500000000000018E-3</v>
      </c>
      <c r="O193" s="32"/>
      <c r="P193" s="32">
        <f t="shared" si="31"/>
        <v>462.5</v>
      </c>
      <c r="Q193" s="32">
        <f t="shared" si="31"/>
        <v>0.77734999999999843</v>
      </c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2AEC56-DDCC-4EDB-9B7D-58322BB88161}">
  <dimension ref="A1:Q208"/>
  <sheetViews>
    <sheetView workbookViewId="0">
      <pane ySplit="1" topLeftCell="A152" activePane="bottomLeft" state="frozen"/>
      <selection activeCell="N34" sqref="N34"/>
      <selection pane="bottomLeft" activeCell="N34" sqref="N34"/>
    </sheetView>
  </sheetViews>
  <sheetFormatPr defaultRowHeight="14.5" x14ac:dyDescent="0.35"/>
  <cols>
    <col min="1" max="15" width="9.1796875" style="68"/>
  </cols>
  <sheetData>
    <row r="1" spans="1:15" ht="46" x14ac:dyDescent="0.35">
      <c r="A1" s="68" t="s">
        <v>256</v>
      </c>
      <c r="B1" s="75" t="s">
        <v>257</v>
      </c>
      <c r="C1" s="75" t="s">
        <v>258</v>
      </c>
      <c r="D1" s="75" t="s">
        <v>259</v>
      </c>
      <c r="E1" s="75" t="s">
        <v>260</v>
      </c>
      <c r="F1" s="75" t="s">
        <v>261</v>
      </c>
      <c r="G1" s="75" t="s">
        <v>262</v>
      </c>
      <c r="H1" s="75" t="s">
        <v>263</v>
      </c>
      <c r="I1" s="75" t="s">
        <v>264</v>
      </c>
      <c r="J1" s="75" t="s">
        <v>265</v>
      </c>
      <c r="K1" s="75" t="s">
        <v>266</v>
      </c>
      <c r="L1" s="75" t="s">
        <v>268</v>
      </c>
      <c r="M1" s="75"/>
      <c r="N1" s="75" t="s">
        <v>269</v>
      </c>
      <c r="O1" s="75" t="s">
        <v>270</v>
      </c>
    </row>
    <row r="2" spans="1:15" x14ac:dyDescent="0.35">
      <c r="A2" s="68">
        <v>1568</v>
      </c>
      <c r="B2" s="76" t="s">
        <v>12</v>
      </c>
      <c r="C2" s="76">
        <v>6</v>
      </c>
      <c r="D2" s="76" t="s">
        <v>272</v>
      </c>
      <c r="E2" s="76">
        <v>1</v>
      </c>
      <c r="F2" s="76">
        <v>1.51</v>
      </c>
      <c r="G2" s="76">
        <v>1.51</v>
      </c>
      <c r="H2" s="76">
        <v>41.9</v>
      </c>
      <c r="I2" s="76">
        <v>43.41</v>
      </c>
      <c r="J2" s="76">
        <v>41.9</v>
      </c>
      <c r="K2" s="76">
        <v>43.396999999999998</v>
      </c>
      <c r="L2" s="76"/>
      <c r="M2" s="77">
        <f>L2*100</f>
        <v>0</v>
      </c>
      <c r="N2" s="68">
        <f>I2-H2</f>
        <v>1.509999999999998</v>
      </c>
      <c r="O2" s="68">
        <f>M2/N2</f>
        <v>0</v>
      </c>
    </row>
    <row r="3" spans="1:15" x14ac:dyDescent="0.35">
      <c r="A3" s="68">
        <v>1568</v>
      </c>
      <c r="B3" s="77" t="s">
        <v>12</v>
      </c>
      <c r="C3" s="77">
        <v>6</v>
      </c>
      <c r="D3" s="77" t="s">
        <v>272</v>
      </c>
      <c r="E3" s="77">
        <v>2</v>
      </c>
      <c r="F3" s="77">
        <v>1.5</v>
      </c>
      <c r="G3" s="77">
        <v>1.5</v>
      </c>
      <c r="H3" s="77">
        <v>43.41</v>
      </c>
      <c r="I3" s="77">
        <v>44.91</v>
      </c>
      <c r="J3" s="77">
        <v>43.396999999999998</v>
      </c>
      <c r="K3" s="77">
        <v>44.884999999999998</v>
      </c>
      <c r="L3" s="77"/>
      <c r="M3" s="77">
        <f t="shared" ref="M3:M66" si="0">L3*100</f>
        <v>0</v>
      </c>
      <c r="N3" s="68">
        <f t="shared" ref="N3:N66" si="1">I3-H3</f>
        <v>1.5</v>
      </c>
      <c r="O3" s="68">
        <f t="shared" ref="O3:O66" si="2">M3/N3</f>
        <v>0</v>
      </c>
    </row>
    <row r="4" spans="1:15" x14ac:dyDescent="0.35">
      <c r="A4" s="68">
        <v>1568</v>
      </c>
      <c r="B4" s="76" t="s">
        <v>12</v>
      </c>
      <c r="C4" s="76">
        <v>6</v>
      </c>
      <c r="D4" s="76" t="s">
        <v>272</v>
      </c>
      <c r="E4" s="76">
        <v>3</v>
      </c>
      <c r="F4" s="76">
        <v>1.51</v>
      </c>
      <c r="G4" s="76">
        <v>1.51</v>
      </c>
      <c r="H4" s="76">
        <v>44.91</v>
      </c>
      <c r="I4" s="76">
        <v>46.42</v>
      </c>
      <c r="J4" s="76">
        <v>44.884999999999998</v>
      </c>
      <c r="K4" s="76">
        <v>46.381999999999998</v>
      </c>
      <c r="L4" s="76"/>
      <c r="M4" s="77">
        <f t="shared" si="0"/>
        <v>0</v>
      </c>
      <c r="N4" s="68">
        <f t="shared" si="1"/>
        <v>1.5100000000000051</v>
      </c>
      <c r="O4" s="68">
        <f t="shared" si="2"/>
        <v>0</v>
      </c>
    </row>
    <row r="5" spans="1:15" x14ac:dyDescent="0.35">
      <c r="A5" s="68">
        <v>1568</v>
      </c>
      <c r="B5" s="77" t="s">
        <v>12</v>
      </c>
      <c r="C5" s="77">
        <v>6</v>
      </c>
      <c r="D5" s="77" t="s">
        <v>272</v>
      </c>
      <c r="E5" s="77">
        <v>4</v>
      </c>
      <c r="F5" s="77">
        <v>1.5</v>
      </c>
      <c r="G5" s="77">
        <v>1.5</v>
      </c>
      <c r="H5" s="77">
        <v>46.42</v>
      </c>
      <c r="I5" s="77">
        <v>47.92</v>
      </c>
      <c r="J5" s="77">
        <v>46.381999999999998</v>
      </c>
      <c r="K5" s="77">
        <v>47.869</v>
      </c>
      <c r="L5" s="77"/>
      <c r="M5" s="77">
        <f t="shared" si="0"/>
        <v>0</v>
      </c>
      <c r="N5" s="68">
        <f t="shared" si="1"/>
        <v>1.5</v>
      </c>
      <c r="O5" s="68">
        <f t="shared" si="2"/>
        <v>0</v>
      </c>
    </row>
    <row r="6" spans="1:15" x14ac:dyDescent="0.35">
      <c r="A6" s="68">
        <v>1568</v>
      </c>
      <c r="B6" s="76" t="s">
        <v>12</v>
      </c>
      <c r="C6" s="76">
        <v>6</v>
      </c>
      <c r="D6" s="76" t="s">
        <v>272</v>
      </c>
      <c r="E6" s="76">
        <v>5</v>
      </c>
      <c r="F6" s="76">
        <v>1.52</v>
      </c>
      <c r="G6" s="76">
        <v>1.52</v>
      </c>
      <c r="H6" s="76">
        <v>47.92</v>
      </c>
      <c r="I6" s="76">
        <v>49.44</v>
      </c>
      <c r="J6" s="76">
        <v>47.869</v>
      </c>
      <c r="K6" s="76">
        <v>49.377000000000002</v>
      </c>
      <c r="L6" s="76"/>
      <c r="M6" s="77">
        <f t="shared" si="0"/>
        <v>0</v>
      </c>
      <c r="N6" s="68">
        <f t="shared" si="1"/>
        <v>1.519999999999996</v>
      </c>
      <c r="O6" s="68">
        <f t="shared" si="2"/>
        <v>0</v>
      </c>
    </row>
    <row r="7" spans="1:15" x14ac:dyDescent="0.35">
      <c r="A7" s="68">
        <v>1568</v>
      </c>
      <c r="B7" s="77" t="s">
        <v>12</v>
      </c>
      <c r="C7" s="77">
        <v>6</v>
      </c>
      <c r="D7" s="77" t="s">
        <v>272</v>
      </c>
      <c r="E7" s="77">
        <v>6</v>
      </c>
      <c r="F7" s="77">
        <v>1.4</v>
      </c>
      <c r="G7" s="77">
        <v>1.4</v>
      </c>
      <c r="H7" s="77">
        <v>49.44</v>
      </c>
      <c r="I7" s="77">
        <v>50.84</v>
      </c>
      <c r="J7" s="77">
        <v>49.377000000000002</v>
      </c>
      <c r="K7" s="77">
        <v>50.765000000000001</v>
      </c>
      <c r="L7" s="77"/>
      <c r="M7" s="77">
        <f t="shared" si="0"/>
        <v>0</v>
      </c>
      <c r="N7" s="68">
        <f t="shared" si="1"/>
        <v>1.4000000000000057</v>
      </c>
      <c r="O7" s="68">
        <f t="shared" si="2"/>
        <v>0</v>
      </c>
    </row>
    <row r="8" spans="1:15" x14ac:dyDescent="0.35">
      <c r="A8" s="68">
        <v>1568</v>
      </c>
      <c r="B8" s="76" t="s">
        <v>12</v>
      </c>
      <c r="C8" s="76">
        <v>6</v>
      </c>
      <c r="D8" s="76" t="s">
        <v>272</v>
      </c>
      <c r="E8" s="76">
        <v>7</v>
      </c>
      <c r="F8" s="76">
        <v>0.56999999999999995</v>
      </c>
      <c r="G8" s="76">
        <v>0.56999999999999995</v>
      </c>
      <c r="H8" s="76">
        <v>50.84</v>
      </c>
      <c r="I8" s="76">
        <v>51.41</v>
      </c>
      <c r="J8" s="76">
        <v>50.765000000000001</v>
      </c>
      <c r="K8" s="76">
        <v>51.33</v>
      </c>
      <c r="L8" s="76"/>
      <c r="M8" s="77">
        <f t="shared" si="0"/>
        <v>0</v>
      </c>
      <c r="N8" s="68">
        <f t="shared" si="1"/>
        <v>0.56999999999999318</v>
      </c>
      <c r="O8" s="68">
        <f t="shared" si="2"/>
        <v>0</v>
      </c>
    </row>
    <row r="9" spans="1:15" x14ac:dyDescent="0.35">
      <c r="A9" s="68">
        <v>1568</v>
      </c>
      <c r="B9" s="77" t="s">
        <v>12</v>
      </c>
      <c r="C9" s="77">
        <v>6</v>
      </c>
      <c r="D9" s="77" t="s">
        <v>272</v>
      </c>
      <c r="E9" s="77" t="s">
        <v>271</v>
      </c>
      <c r="F9" s="77">
        <v>7.0000000000000007E-2</v>
      </c>
      <c r="G9" s="77">
        <v>7.0000000000000007E-2</v>
      </c>
      <c r="H9" s="77">
        <v>51.41</v>
      </c>
      <c r="I9" s="77">
        <v>51.48</v>
      </c>
      <c r="J9" s="77">
        <v>51.33</v>
      </c>
      <c r="K9" s="77">
        <v>51.4</v>
      </c>
      <c r="L9" s="77"/>
      <c r="M9" s="77">
        <f t="shared" si="0"/>
        <v>0</v>
      </c>
      <c r="N9" s="68">
        <f t="shared" si="1"/>
        <v>7.0000000000000284E-2</v>
      </c>
      <c r="O9" s="68">
        <f t="shared" si="2"/>
        <v>0</v>
      </c>
    </row>
    <row r="10" spans="1:15" x14ac:dyDescent="0.35">
      <c r="A10" s="68">
        <v>1568</v>
      </c>
      <c r="B10" s="76" t="s">
        <v>12</v>
      </c>
      <c r="C10" s="76">
        <v>7</v>
      </c>
      <c r="D10" s="76" t="s">
        <v>272</v>
      </c>
      <c r="E10" s="76" t="s">
        <v>271</v>
      </c>
      <c r="F10" s="76">
        <v>0.3</v>
      </c>
      <c r="G10" s="76">
        <v>0.3</v>
      </c>
      <c r="H10" s="76">
        <v>51.4</v>
      </c>
      <c r="I10" s="76">
        <v>51.7</v>
      </c>
      <c r="J10" s="76">
        <v>51.4</v>
      </c>
      <c r="K10" s="76">
        <v>51.7</v>
      </c>
      <c r="L10" s="76"/>
      <c r="M10" s="77">
        <f t="shared" si="0"/>
        <v>0</v>
      </c>
      <c r="N10" s="68">
        <f t="shared" si="1"/>
        <v>0.30000000000000426</v>
      </c>
      <c r="O10" s="68">
        <f t="shared" si="2"/>
        <v>0</v>
      </c>
    </row>
    <row r="11" spans="1:15" x14ac:dyDescent="0.35">
      <c r="A11" s="68">
        <v>1568</v>
      </c>
      <c r="B11" s="77" t="s">
        <v>12</v>
      </c>
      <c r="C11" s="77">
        <v>8</v>
      </c>
      <c r="D11" s="77" t="s">
        <v>9</v>
      </c>
      <c r="E11" s="77">
        <v>1</v>
      </c>
      <c r="F11" s="77">
        <v>1.5</v>
      </c>
      <c r="G11" s="77">
        <v>1.5</v>
      </c>
      <c r="H11" s="77">
        <v>51.7</v>
      </c>
      <c r="I11" s="77">
        <v>53.2</v>
      </c>
      <c r="J11" s="77">
        <v>51.7</v>
      </c>
      <c r="K11" s="77">
        <v>53.2</v>
      </c>
      <c r="L11" s="77">
        <v>4.8999999999999488E-2</v>
      </c>
      <c r="M11" s="77">
        <f t="shared" si="0"/>
        <v>4.8999999999999488</v>
      </c>
      <c r="N11" s="68">
        <f t="shared" si="1"/>
        <v>1.5</v>
      </c>
      <c r="O11" s="68">
        <f>M11/N11</f>
        <v>3.2666666666666324</v>
      </c>
    </row>
    <row r="12" spans="1:15" x14ac:dyDescent="0.35">
      <c r="A12" s="68">
        <v>1568</v>
      </c>
      <c r="B12" s="76" t="s">
        <v>12</v>
      </c>
      <c r="C12" s="76">
        <v>8</v>
      </c>
      <c r="D12" s="76" t="s">
        <v>9</v>
      </c>
      <c r="E12" s="76">
        <v>2</v>
      </c>
      <c r="F12" s="76">
        <v>1.5</v>
      </c>
      <c r="G12" s="76">
        <v>1.5</v>
      </c>
      <c r="H12" s="76">
        <v>53.2</v>
      </c>
      <c r="I12" s="76">
        <v>54.7</v>
      </c>
      <c r="J12" s="76">
        <v>53.2</v>
      </c>
      <c r="K12" s="76">
        <v>54.7</v>
      </c>
      <c r="L12" s="77">
        <v>6.0000000000002274E-3</v>
      </c>
      <c r="M12" s="77">
        <f t="shared" si="0"/>
        <v>0.60000000000002274</v>
      </c>
      <c r="N12" s="68">
        <f t="shared" si="1"/>
        <v>1.5</v>
      </c>
      <c r="O12" s="68">
        <f t="shared" si="2"/>
        <v>0.40000000000001518</v>
      </c>
    </row>
    <row r="13" spans="1:15" x14ac:dyDescent="0.35">
      <c r="A13" s="68">
        <v>1568</v>
      </c>
      <c r="B13" s="77" t="s">
        <v>12</v>
      </c>
      <c r="C13" s="77">
        <v>8</v>
      </c>
      <c r="D13" s="77" t="s">
        <v>9</v>
      </c>
      <c r="E13" s="77">
        <v>3</v>
      </c>
      <c r="F13" s="77">
        <v>1.49</v>
      </c>
      <c r="G13" s="77">
        <v>1.49</v>
      </c>
      <c r="H13" s="77">
        <v>54.7</v>
      </c>
      <c r="I13" s="77">
        <v>56.19</v>
      </c>
      <c r="J13" s="77">
        <v>54.7</v>
      </c>
      <c r="K13" s="77">
        <v>56.19</v>
      </c>
      <c r="L13" s="77"/>
      <c r="M13" s="77">
        <f t="shared" si="0"/>
        <v>0</v>
      </c>
      <c r="N13" s="68">
        <f t="shared" si="1"/>
        <v>1.4899999999999949</v>
      </c>
      <c r="O13" s="68">
        <f t="shared" si="2"/>
        <v>0</v>
      </c>
    </row>
    <row r="14" spans="1:15" x14ac:dyDescent="0.35">
      <c r="A14" s="68">
        <v>1568</v>
      </c>
      <c r="B14" s="76" t="s">
        <v>12</v>
      </c>
      <c r="C14" s="76">
        <v>8</v>
      </c>
      <c r="D14" s="76" t="s">
        <v>9</v>
      </c>
      <c r="E14" s="76">
        <v>4</v>
      </c>
      <c r="F14" s="76">
        <v>0.56999999999999995</v>
      </c>
      <c r="G14" s="76">
        <v>0.56999999999999995</v>
      </c>
      <c r="H14" s="76">
        <v>56.19</v>
      </c>
      <c r="I14" s="76">
        <v>56.76</v>
      </c>
      <c r="J14" s="76">
        <v>56.19</v>
      </c>
      <c r="K14" s="76">
        <v>56.76</v>
      </c>
      <c r="L14" s="76"/>
      <c r="M14" s="77">
        <f t="shared" si="0"/>
        <v>0</v>
      </c>
      <c r="N14" s="68">
        <f t="shared" si="1"/>
        <v>0.57000000000000028</v>
      </c>
      <c r="O14" s="68">
        <f t="shared" si="2"/>
        <v>0</v>
      </c>
    </row>
    <row r="15" spans="1:15" x14ac:dyDescent="0.35">
      <c r="A15" s="68">
        <v>1568</v>
      </c>
      <c r="B15" s="77" t="s">
        <v>12</v>
      </c>
      <c r="C15" s="77">
        <v>8</v>
      </c>
      <c r="D15" s="77" t="s">
        <v>9</v>
      </c>
      <c r="E15" s="77" t="s">
        <v>271</v>
      </c>
      <c r="F15" s="77">
        <v>0.37</v>
      </c>
      <c r="G15" s="77">
        <v>0.37</v>
      </c>
      <c r="H15" s="77">
        <v>56.76</v>
      </c>
      <c r="I15" s="77">
        <v>57.13</v>
      </c>
      <c r="J15" s="77">
        <v>56.76</v>
      </c>
      <c r="K15" s="77">
        <v>57.13</v>
      </c>
      <c r="L15" s="77"/>
      <c r="M15" s="77">
        <f t="shared" si="0"/>
        <v>0</v>
      </c>
      <c r="N15" s="68">
        <f t="shared" si="1"/>
        <v>0.37000000000000455</v>
      </c>
      <c r="O15" s="68">
        <f t="shared" si="2"/>
        <v>0</v>
      </c>
    </row>
    <row r="16" spans="1:15" x14ac:dyDescent="0.35">
      <c r="A16" s="68">
        <v>1568</v>
      </c>
      <c r="B16" s="76" t="s">
        <v>12</v>
      </c>
      <c r="C16" s="76">
        <v>9</v>
      </c>
      <c r="D16" s="76" t="s">
        <v>9</v>
      </c>
      <c r="E16" s="76">
        <v>1</v>
      </c>
      <c r="F16" s="76">
        <v>1.5</v>
      </c>
      <c r="G16" s="76">
        <v>1.5</v>
      </c>
      <c r="H16" s="76">
        <v>58.2</v>
      </c>
      <c r="I16" s="76">
        <v>59.7</v>
      </c>
      <c r="J16" s="76">
        <v>58.2</v>
      </c>
      <c r="K16" s="76">
        <v>59.585999999999999</v>
      </c>
      <c r="L16" s="77">
        <v>3.9999999999977831E-3</v>
      </c>
      <c r="M16" s="77">
        <f t="shared" si="0"/>
        <v>0.39999999999977831</v>
      </c>
      <c r="N16" s="68">
        <f t="shared" si="1"/>
        <v>1.5</v>
      </c>
      <c r="O16" s="68">
        <f t="shared" si="2"/>
        <v>0.26666666666651889</v>
      </c>
    </row>
    <row r="17" spans="1:15" x14ac:dyDescent="0.35">
      <c r="A17" s="68">
        <v>1568</v>
      </c>
      <c r="B17" s="77" t="s">
        <v>12</v>
      </c>
      <c r="C17" s="77">
        <v>9</v>
      </c>
      <c r="D17" s="77" t="s">
        <v>9</v>
      </c>
      <c r="E17" s="77">
        <v>2</v>
      </c>
      <c r="F17" s="77">
        <v>1.5</v>
      </c>
      <c r="G17" s="77">
        <v>1.5</v>
      </c>
      <c r="H17" s="77">
        <v>59.7</v>
      </c>
      <c r="I17" s="77">
        <v>61.2</v>
      </c>
      <c r="J17" s="77">
        <v>59.585999999999999</v>
      </c>
      <c r="K17" s="77">
        <v>60.970999999999997</v>
      </c>
      <c r="L17" s="77">
        <v>0.26800000000000068</v>
      </c>
      <c r="M17" s="77">
        <f t="shared" si="0"/>
        <v>26.800000000000068</v>
      </c>
      <c r="N17" s="68">
        <f t="shared" si="1"/>
        <v>1.5</v>
      </c>
      <c r="O17" s="68">
        <f t="shared" si="2"/>
        <v>17.866666666666713</v>
      </c>
    </row>
    <row r="18" spans="1:15" x14ac:dyDescent="0.35">
      <c r="A18" s="68">
        <v>1568</v>
      </c>
      <c r="B18" s="76" t="s">
        <v>12</v>
      </c>
      <c r="C18" s="76">
        <v>9</v>
      </c>
      <c r="D18" s="76" t="s">
        <v>9</v>
      </c>
      <c r="E18" s="76">
        <v>3</v>
      </c>
      <c r="F18" s="76">
        <v>0.86</v>
      </c>
      <c r="G18" s="76">
        <v>0.86</v>
      </c>
      <c r="H18" s="76">
        <v>61.2</v>
      </c>
      <c r="I18" s="76">
        <v>62.06</v>
      </c>
      <c r="J18" s="76">
        <v>60.970999999999997</v>
      </c>
      <c r="K18" s="76">
        <v>61.765000000000001</v>
      </c>
      <c r="L18" s="76"/>
      <c r="M18" s="77">
        <f t="shared" si="0"/>
        <v>0</v>
      </c>
      <c r="N18" s="68">
        <f t="shared" si="1"/>
        <v>0.85999999999999943</v>
      </c>
      <c r="O18" s="68">
        <f t="shared" si="2"/>
        <v>0</v>
      </c>
    </row>
    <row r="19" spans="1:15" x14ac:dyDescent="0.35">
      <c r="A19" s="68">
        <v>1568</v>
      </c>
      <c r="B19" s="77" t="s">
        <v>12</v>
      </c>
      <c r="C19" s="77">
        <v>9</v>
      </c>
      <c r="D19" s="77" t="s">
        <v>9</v>
      </c>
      <c r="E19" s="77">
        <v>4</v>
      </c>
      <c r="F19" s="77">
        <v>0.73</v>
      </c>
      <c r="G19" s="77">
        <v>0.73</v>
      </c>
      <c r="H19" s="77">
        <v>62.06</v>
      </c>
      <c r="I19" s="77">
        <v>62.79</v>
      </c>
      <c r="J19" s="77">
        <v>61.765000000000001</v>
      </c>
      <c r="K19" s="77">
        <v>62.44</v>
      </c>
      <c r="L19" s="77">
        <v>9.0000000000003411E-2</v>
      </c>
      <c r="M19" s="77">
        <f t="shared" si="0"/>
        <v>9.0000000000003411</v>
      </c>
      <c r="N19" s="68">
        <f t="shared" si="1"/>
        <v>0.72999999999999687</v>
      </c>
      <c r="O19" s="68">
        <f t="shared" si="2"/>
        <v>12.328767123288191</v>
      </c>
    </row>
    <row r="20" spans="1:15" x14ac:dyDescent="0.35">
      <c r="A20" s="68">
        <v>1568</v>
      </c>
      <c r="B20" s="76" t="s">
        <v>12</v>
      </c>
      <c r="C20" s="76">
        <v>9</v>
      </c>
      <c r="D20" s="76" t="s">
        <v>9</v>
      </c>
      <c r="E20" s="76" t="s">
        <v>271</v>
      </c>
      <c r="F20" s="76">
        <v>0.39</v>
      </c>
      <c r="G20" s="76">
        <v>0.39</v>
      </c>
      <c r="H20" s="76">
        <v>62.79</v>
      </c>
      <c r="I20" s="76">
        <v>63.18</v>
      </c>
      <c r="J20" s="76">
        <v>62.44</v>
      </c>
      <c r="K20" s="76">
        <v>62.8</v>
      </c>
      <c r="L20" s="76"/>
      <c r="M20" s="77">
        <f t="shared" si="0"/>
        <v>0</v>
      </c>
      <c r="N20" s="68">
        <f t="shared" si="1"/>
        <v>0.39000000000000057</v>
      </c>
      <c r="O20" s="68">
        <f t="shared" si="2"/>
        <v>0</v>
      </c>
    </row>
    <row r="21" spans="1:15" x14ac:dyDescent="0.35">
      <c r="A21" s="68">
        <v>1568</v>
      </c>
      <c r="B21" s="77" t="s">
        <v>12</v>
      </c>
      <c r="C21" s="77">
        <v>10</v>
      </c>
      <c r="D21" s="77" t="s">
        <v>9</v>
      </c>
      <c r="E21" s="77">
        <v>1</v>
      </c>
      <c r="F21" s="77">
        <v>1.5</v>
      </c>
      <c r="G21" s="77">
        <v>1.5</v>
      </c>
      <c r="H21" s="77">
        <v>62.8</v>
      </c>
      <c r="I21" s="77">
        <v>64.3</v>
      </c>
      <c r="J21" s="77">
        <v>62.8</v>
      </c>
      <c r="K21" s="77">
        <v>64.188999999999993</v>
      </c>
      <c r="L21" s="77"/>
      <c r="M21" s="77">
        <f t="shared" si="0"/>
        <v>0</v>
      </c>
      <c r="N21" s="68">
        <f t="shared" si="1"/>
        <v>1.5</v>
      </c>
      <c r="O21" s="68">
        <f t="shared" si="2"/>
        <v>0</v>
      </c>
    </row>
    <row r="22" spans="1:15" x14ac:dyDescent="0.35">
      <c r="A22" s="68">
        <v>1568</v>
      </c>
      <c r="B22" s="76" t="s">
        <v>12</v>
      </c>
      <c r="C22" s="76">
        <v>10</v>
      </c>
      <c r="D22" s="76" t="s">
        <v>9</v>
      </c>
      <c r="E22" s="76">
        <v>2</v>
      </c>
      <c r="F22" s="76">
        <v>1.49</v>
      </c>
      <c r="G22" s="76">
        <v>1.49</v>
      </c>
      <c r="H22" s="76">
        <v>64.3</v>
      </c>
      <c r="I22" s="76">
        <v>65.790000000000006</v>
      </c>
      <c r="J22" s="76">
        <v>64.188999999999993</v>
      </c>
      <c r="K22" s="76">
        <v>65.567999999999998</v>
      </c>
      <c r="L22" s="77">
        <v>1.5000000000000568E-2</v>
      </c>
      <c r="M22" s="77">
        <f t="shared" si="0"/>
        <v>1.5000000000000568</v>
      </c>
      <c r="N22" s="68">
        <f t="shared" si="1"/>
        <v>1.4900000000000091</v>
      </c>
      <c r="O22" s="68">
        <f t="shared" si="2"/>
        <v>1.0067114093960052</v>
      </c>
    </row>
    <row r="23" spans="1:15" x14ac:dyDescent="0.35">
      <c r="A23" s="68">
        <v>1568</v>
      </c>
      <c r="B23" s="77" t="s">
        <v>12</v>
      </c>
      <c r="C23" s="77">
        <v>10</v>
      </c>
      <c r="D23" s="77" t="s">
        <v>9</v>
      </c>
      <c r="E23" s="77">
        <v>3</v>
      </c>
      <c r="F23" s="77">
        <v>1.43</v>
      </c>
      <c r="G23" s="77">
        <v>1.43</v>
      </c>
      <c r="H23" s="77">
        <v>65.790000000000006</v>
      </c>
      <c r="I23" s="77">
        <v>67.22</v>
      </c>
      <c r="J23" s="77">
        <v>65.567999999999998</v>
      </c>
      <c r="K23" s="77">
        <v>66.891999999999996</v>
      </c>
      <c r="L23" s="77">
        <v>1.6999999999995907E-2</v>
      </c>
      <c r="M23" s="77">
        <f t="shared" si="0"/>
        <v>1.6999999999995907</v>
      </c>
      <c r="N23" s="68">
        <f t="shared" si="1"/>
        <v>1.4299999999999926</v>
      </c>
      <c r="O23" s="68">
        <f t="shared" si="2"/>
        <v>1.1888111888109087</v>
      </c>
    </row>
    <row r="24" spans="1:15" x14ac:dyDescent="0.35">
      <c r="A24" s="68">
        <v>1568</v>
      </c>
      <c r="B24" s="76" t="s">
        <v>12</v>
      </c>
      <c r="C24" s="76">
        <v>10</v>
      </c>
      <c r="D24" s="76" t="s">
        <v>9</v>
      </c>
      <c r="E24" s="76">
        <v>4</v>
      </c>
      <c r="F24" s="76">
        <v>0.51</v>
      </c>
      <c r="G24" s="76">
        <v>0.51</v>
      </c>
      <c r="H24" s="76">
        <v>67.22</v>
      </c>
      <c r="I24" s="76">
        <v>67.73</v>
      </c>
      <c r="J24" s="76">
        <v>66.891999999999996</v>
      </c>
      <c r="K24" s="76">
        <v>67.364999999999995</v>
      </c>
      <c r="L24" s="76"/>
      <c r="M24" s="77">
        <f t="shared" si="0"/>
        <v>0</v>
      </c>
      <c r="N24" s="68">
        <f t="shared" si="1"/>
        <v>0.51000000000000512</v>
      </c>
      <c r="O24" s="68">
        <f t="shared" si="2"/>
        <v>0</v>
      </c>
    </row>
    <row r="25" spans="1:15" x14ac:dyDescent="0.35">
      <c r="A25" s="68">
        <v>1568</v>
      </c>
      <c r="B25" s="77" t="s">
        <v>12</v>
      </c>
      <c r="C25" s="77">
        <v>10</v>
      </c>
      <c r="D25" s="77" t="s">
        <v>9</v>
      </c>
      <c r="E25" s="77" t="s">
        <v>271</v>
      </c>
      <c r="F25" s="77">
        <v>0.47</v>
      </c>
      <c r="G25" s="77">
        <v>0.47</v>
      </c>
      <c r="H25" s="77">
        <v>67.73</v>
      </c>
      <c r="I25" s="77">
        <v>68.2</v>
      </c>
      <c r="J25" s="77">
        <v>67.364999999999995</v>
      </c>
      <c r="K25" s="77">
        <v>67.8</v>
      </c>
      <c r="L25" s="77"/>
      <c r="M25" s="77">
        <f t="shared" si="0"/>
        <v>0</v>
      </c>
      <c r="N25" s="68">
        <f t="shared" si="1"/>
        <v>0.46999999999999886</v>
      </c>
      <c r="O25" s="68">
        <f t="shared" si="2"/>
        <v>0</v>
      </c>
    </row>
    <row r="26" spans="1:15" x14ac:dyDescent="0.35">
      <c r="A26" s="68">
        <v>1568</v>
      </c>
      <c r="B26" s="76" t="s">
        <v>12</v>
      </c>
      <c r="C26" s="76">
        <v>11</v>
      </c>
      <c r="D26" s="76" t="s">
        <v>9</v>
      </c>
      <c r="E26" s="76">
        <v>1</v>
      </c>
      <c r="F26" s="76">
        <v>1.5</v>
      </c>
      <c r="G26" s="76">
        <v>1.5</v>
      </c>
      <c r="H26" s="76">
        <v>67.8</v>
      </c>
      <c r="I26" s="76">
        <v>69.3</v>
      </c>
      <c r="J26" s="76">
        <v>67.8</v>
      </c>
      <c r="K26" s="76">
        <v>69.3</v>
      </c>
      <c r="L26" s="76"/>
      <c r="M26" s="77">
        <f t="shared" si="0"/>
        <v>0</v>
      </c>
      <c r="N26" s="68">
        <f t="shared" si="1"/>
        <v>1.5</v>
      </c>
      <c r="O26" s="68">
        <f t="shared" si="2"/>
        <v>0</v>
      </c>
    </row>
    <row r="27" spans="1:15" x14ac:dyDescent="0.35">
      <c r="A27" s="68">
        <v>1568</v>
      </c>
      <c r="B27" s="77" t="s">
        <v>12</v>
      </c>
      <c r="C27" s="77">
        <v>11</v>
      </c>
      <c r="D27" s="77" t="s">
        <v>9</v>
      </c>
      <c r="E27" s="77">
        <v>2</v>
      </c>
      <c r="F27" s="77">
        <v>1.5</v>
      </c>
      <c r="G27" s="77">
        <v>1.5</v>
      </c>
      <c r="H27" s="77">
        <v>69.3</v>
      </c>
      <c r="I27" s="77">
        <v>70.8</v>
      </c>
      <c r="J27" s="77">
        <v>69.3</v>
      </c>
      <c r="K27" s="77">
        <v>70.8</v>
      </c>
      <c r="L27" s="77">
        <v>2.5999999999996248E-2</v>
      </c>
      <c r="M27" s="77">
        <f t="shared" si="0"/>
        <v>2.5999999999996248</v>
      </c>
      <c r="N27" s="68">
        <f t="shared" si="1"/>
        <v>1.5</v>
      </c>
      <c r="O27" s="68">
        <f t="shared" si="2"/>
        <v>1.7333333333330831</v>
      </c>
    </row>
    <row r="28" spans="1:15" x14ac:dyDescent="0.35">
      <c r="A28" s="68">
        <v>1568</v>
      </c>
      <c r="B28" s="76" t="s">
        <v>12</v>
      </c>
      <c r="C28" s="76">
        <v>11</v>
      </c>
      <c r="D28" s="76" t="s">
        <v>9</v>
      </c>
      <c r="E28" s="76">
        <v>3</v>
      </c>
      <c r="F28" s="76">
        <v>1.0900000000000001</v>
      </c>
      <c r="G28" s="76">
        <v>1.0900000000000001</v>
      </c>
      <c r="H28" s="76">
        <v>70.8</v>
      </c>
      <c r="I28" s="76">
        <v>71.89</v>
      </c>
      <c r="J28" s="76">
        <v>70.8</v>
      </c>
      <c r="K28" s="76">
        <v>71.89</v>
      </c>
      <c r="L28" s="77">
        <v>0.41500000000002046</v>
      </c>
      <c r="M28" s="77">
        <f t="shared" si="0"/>
        <v>41.500000000002046</v>
      </c>
      <c r="N28" s="68">
        <f t="shared" si="1"/>
        <v>1.0900000000000034</v>
      </c>
      <c r="O28" s="68">
        <f t="shared" si="2"/>
        <v>38.073394495414604</v>
      </c>
    </row>
    <row r="29" spans="1:15" x14ac:dyDescent="0.35">
      <c r="A29" s="68">
        <v>1568</v>
      </c>
      <c r="B29" s="77" t="s">
        <v>12</v>
      </c>
      <c r="C29" s="77">
        <v>11</v>
      </c>
      <c r="D29" s="77" t="s">
        <v>9</v>
      </c>
      <c r="E29" s="77" t="s">
        <v>271</v>
      </c>
      <c r="F29" s="77">
        <v>0.28999999999999998</v>
      </c>
      <c r="G29" s="77">
        <v>0.28999999999999998</v>
      </c>
      <c r="H29" s="77">
        <v>71.89</v>
      </c>
      <c r="I29" s="77">
        <v>72.180000000000007</v>
      </c>
      <c r="J29" s="77">
        <v>71.89</v>
      </c>
      <c r="K29" s="77">
        <v>72.180000000000007</v>
      </c>
      <c r="L29" s="77">
        <v>5.499999999999261E-2</v>
      </c>
      <c r="M29" s="77">
        <f t="shared" si="0"/>
        <v>5.499999999999261</v>
      </c>
      <c r="N29" s="68">
        <f t="shared" si="1"/>
        <v>0.29000000000000625</v>
      </c>
      <c r="O29" s="68">
        <f t="shared" si="2"/>
        <v>18.965517241376354</v>
      </c>
    </row>
    <row r="30" spans="1:15" x14ac:dyDescent="0.35">
      <c r="A30" s="68">
        <v>1568</v>
      </c>
      <c r="B30" s="76" t="s">
        <v>12</v>
      </c>
      <c r="C30" s="76">
        <v>12</v>
      </c>
      <c r="D30" s="76" t="s">
        <v>9</v>
      </c>
      <c r="E30" s="76">
        <v>1</v>
      </c>
      <c r="F30" s="76">
        <v>1.49</v>
      </c>
      <c r="G30" s="76">
        <v>1.49</v>
      </c>
      <c r="H30" s="76">
        <v>72.400000000000006</v>
      </c>
      <c r="I30" s="76">
        <v>73.89</v>
      </c>
      <c r="J30" s="76">
        <v>72.400000000000006</v>
      </c>
      <c r="K30" s="76">
        <v>73.89</v>
      </c>
      <c r="L30" s="76">
        <v>0.30900000000004013</v>
      </c>
      <c r="M30" s="77">
        <f t="shared" si="0"/>
        <v>30.900000000004013</v>
      </c>
      <c r="N30" s="68">
        <f t="shared" si="1"/>
        <v>1.4899999999999949</v>
      </c>
      <c r="O30" s="68">
        <f t="shared" si="2"/>
        <v>20.738255033559813</v>
      </c>
    </row>
    <row r="31" spans="1:15" x14ac:dyDescent="0.35">
      <c r="A31" s="68">
        <v>1568</v>
      </c>
      <c r="B31" s="77" t="s">
        <v>12</v>
      </c>
      <c r="C31" s="77">
        <v>12</v>
      </c>
      <c r="D31" s="77" t="s">
        <v>9</v>
      </c>
      <c r="E31" s="77">
        <v>2</v>
      </c>
      <c r="F31" s="77">
        <v>1.5</v>
      </c>
      <c r="G31" s="77">
        <v>1.5</v>
      </c>
      <c r="H31" s="77">
        <v>73.89</v>
      </c>
      <c r="I31" s="77">
        <v>75.39</v>
      </c>
      <c r="J31" s="77">
        <v>73.89</v>
      </c>
      <c r="K31" s="77">
        <v>75.39</v>
      </c>
      <c r="L31" s="77">
        <v>1.2000000000000455E-2</v>
      </c>
      <c r="M31" s="77">
        <f t="shared" si="0"/>
        <v>1.2000000000000455</v>
      </c>
      <c r="N31" s="68">
        <f t="shared" si="1"/>
        <v>1.5</v>
      </c>
      <c r="O31" s="68">
        <f t="shared" si="2"/>
        <v>0.80000000000003035</v>
      </c>
    </row>
    <row r="32" spans="1:15" x14ac:dyDescent="0.35">
      <c r="A32" s="68">
        <v>1568</v>
      </c>
      <c r="B32" s="76" t="s">
        <v>12</v>
      </c>
      <c r="C32" s="76">
        <v>12</v>
      </c>
      <c r="D32" s="76" t="s">
        <v>9</v>
      </c>
      <c r="E32" s="76">
        <v>3</v>
      </c>
      <c r="F32" s="76">
        <v>1.1399999999999999</v>
      </c>
      <c r="G32" s="76">
        <v>1.1399999999999999</v>
      </c>
      <c r="H32" s="76">
        <v>75.39</v>
      </c>
      <c r="I32" s="76">
        <v>76.53</v>
      </c>
      <c r="J32" s="76">
        <v>75.39</v>
      </c>
      <c r="K32" s="76">
        <v>76.53</v>
      </c>
      <c r="L32" s="76">
        <v>1.9000000000005457E-2</v>
      </c>
      <c r="M32" s="77">
        <f t="shared" si="0"/>
        <v>1.9000000000005457</v>
      </c>
      <c r="N32" s="68">
        <f t="shared" si="1"/>
        <v>1.1400000000000006</v>
      </c>
      <c r="O32" s="68">
        <f t="shared" si="2"/>
        <v>1.6666666666671446</v>
      </c>
    </row>
    <row r="33" spans="1:15" x14ac:dyDescent="0.35">
      <c r="A33" s="68">
        <v>1568</v>
      </c>
      <c r="B33" s="77" t="s">
        <v>12</v>
      </c>
      <c r="C33" s="77">
        <v>12</v>
      </c>
      <c r="D33" s="77" t="s">
        <v>9</v>
      </c>
      <c r="E33" s="77">
        <v>4</v>
      </c>
      <c r="F33" s="77">
        <v>0.51</v>
      </c>
      <c r="G33" s="77">
        <v>0.51</v>
      </c>
      <c r="H33" s="77">
        <v>76.53</v>
      </c>
      <c r="I33" s="77">
        <v>77.040000000000006</v>
      </c>
      <c r="J33" s="77">
        <v>76.53</v>
      </c>
      <c r="K33" s="77">
        <v>77.040000000000006</v>
      </c>
      <c r="L33" s="77">
        <v>0</v>
      </c>
      <c r="M33" s="77">
        <f t="shared" si="0"/>
        <v>0</v>
      </c>
      <c r="N33" s="68">
        <f t="shared" si="1"/>
        <v>0.51000000000000512</v>
      </c>
      <c r="O33" s="68">
        <f t="shared" si="2"/>
        <v>0</v>
      </c>
    </row>
    <row r="34" spans="1:15" x14ac:dyDescent="0.35">
      <c r="A34" s="68">
        <v>1568</v>
      </c>
      <c r="B34" s="76" t="s">
        <v>12</v>
      </c>
      <c r="C34" s="76">
        <v>12</v>
      </c>
      <c r="D34" s="76" t="s">
        <v>9</v>
      </c>
      <c r="E34" s="76" t="s">
        <v>271</v>
      </c>
      <c r="F34" s="76">
        <v>0.22</v>
      </c>
      <c r="G34" s="76">
        <v>0.22</v>
      </c>
      <c r="H34" s="76">
        <v>77.040000000000006</v>
      </c>
      <c r="I34" s="76">
        <v>77.260000000000005</v>
      </c>
      <c r="J34" s="76">
        <v>77.040000000000006</v>
      </c>
      <c r="K34" s="76">
        <v>77.260000000000005</v>
      </c>
      <c r="L34" s="76">
        <v>0</v>
      </c>
      <c r="M34" s="77">
        <f t="shared" si="0"/>
        <v>0</v>
      </c>
      <c r="N34" s="68">
        <f t="shared" si="1"/>
        <v>0.21999999999999886</v>
      </c>
      <c r="O34" s="68">
        <f t="shared" si="2"/>
        <v>0</v>
      </c>
    </row>
    <row r="35" spans="1:15" x14ac:dyDescent="0.35">
      <c r="A35" s="68">
        <v>1568</v>
      </c>
      <c r="B35" s="77" t="s">
        <v>12</v>
      </c>
      <c r="C35" s="77">
        <v>13</v>
      </c>
      <c r="D35" s="77" t="s">
        <v>9</v>
      </c>
      <c r="E35" s="77">
        <v>1</v>
      </c>
      <c r="F35" s="77">
        <v>1.5</v>
      </c>
      <c r="G35" s="77">
        <v>1.5</v>
      </c>
      <c r="H35" s="77">
        <v>77.400000000000006</v>
      </c>
      <c r="I35" s="77">
        <v>78.900000000000006</v>
      </c>
      <c r="J35" s="77">
        <v>77.400000000000006</v>
      </c>
      <c r="K35" s="77">
        <v>78.900000000000006</v>
      </c>
      <c r="L35" s="77">
        <v>6.7000000000007276E-2</v>
      </c>
      <c r="M35" s="77">
        <f t="shared" si="0"/>
        <v>6.7000000000007276</v>
      </c>
      <c r="N35" s="68">
        <f t="shared" si="1"/>
        <v>1.5</v>
      </c>
      <c r="O35" s="68">
        <f t="shared" si="2"/>
        <v>4.4666666666671517</v>
      </c>
    </row>
    <row r="36" spans="1:15" x14ac:dyDescent="0.35">
      <c r="A36" s="68">
        <v>1568</v>
      </c>
      <c r="B36" s="76" t="s">
        <v>12</v>
      </c>
      <c r="C36" s="76">
        <v>13</v>
      </c>
      <c r="D36" s="76" t="s">
        <v>9</v>
      </c>
      <c r="E36" s="76">
        <v>2</v>
      </c>
      <c r="F36" s="76">
        <v>1.5</v>
      </c>
      <c r="G36" s="76">
        <v>1.5</v>
      </c>
      <c r="H36" s="76">
        <v>78.900000000000006</v>
      </c>
      <c r="I36" s="76">
        <v>80.400000000000006</v>
      </c>
      <c r="J36" s="76">
        <v>78.900000000000006</v>
      </c>
      <c r="K36" s="76">
        <v>80.400000000000006</v>
      </c>
      <c r="L36" s="76">
        <v>0.64200000000001012</v>
      </c>
      <c r="M36" s="77">
        <f t="shared" si="0"/>
        <v>64.200000000001012</v>
      </c>
      <c r="N36" s="68">
        <f t="shared" si="1"/>
        <v>1.5</v>
      </c>
      <c r="O36" s="68">
        <f t="shared" si="2"/>
        <v>42.800000000000672</v>
      </c>
    </row>
    <row r="37" spans="1:15" x14ac:dyDescent="0.35">
      <c r="A37" s="68">
        <v>1568</v>
      </c>
      <c r="B37" s="77" t="s">
        <v>12</v>
      </c>
      <c r="C37" s="77">
        <v>13</v>
      </c>
      <c r="D37" s="77" t="s">
        <v>9</v>
      </c>
      <c r="E37" s="77">
        <v>3</v>
      </c>
      <c r="F37" s="77">
        <v>1.51</v>
      </c>
      <c r="G37" s="77">
        <v>1.51</v>
      </c>
      <c r="H37" s="77">
        <v>80.400000000000006</v>
      </c>
      <c r="I37" s="77">
        <v>81.91</v>
      </c>
      <c r="J37" s="77">
        <v>80.400000000000006</v>
      </c>
      <c r="K37" s="77">
        <v>81.91</v>
      </c>
      <c r="L37" s="77">
        <v>5.3000000000011482E-2</v>
      </c>
      <c r="M37" s="77">
        <f t="shared" si="0"/>
        <v>5.3000000000011482</v>
      </c>
      <c r="N37" s="68">
        <f t="shared" si="1"/>
        <v>1.5099999999999909</v>
      </c>
      <c r="O37" s="68">
        <f t="shared" si="2"/>
        <v>3.5099337748352188</v>
      </c>
    </row>
    <row r="38" spans="1:15" x14ac:dyDescent="0.35">
      <c r="A38" s="68">
        <v>1568</v>
      </c>
      <c r="B38" s="76" t="s">
        <v>12</v>
      </c>
      <c r="C38" s="76">
        <v>13</v>
      </c>
      <c r="D38" s="76" t="s">
        <v>9</v>
      </c>
      <c r="E38" s="76">
        <v>4</v>
      </c>
      <c r="F38" s="76">
        <v>1.5</v>
      </c>
      <c r="G38" s="76">
        <v>1.5</v>
      </c>
      <c r="H38" s="76">
        <v>81.91</v>
      </c>
      <c r="I38" s="76">
        <v>83.41</v>
      </c>
      <c r="J38" s="76">
        <v>81.91</v>
      </c>
      <c r="K38" s="76">
        <v>83.41</v>
      </c>
      <c r="L38" s="76">
        <v>7.2000000000002728E-2</v>
      </c>
      <c r="M38" s="77">
        <f t="shared" si="0"/>
        <v>7.2000000000002728</v>
      </c>
      <c r="N38" s="68">
        <f t="shared" si="1"/>
        <v>1.5</v>
      </c>
      <c r="O38" s="68">
        <f t="shared" si="2"/>
        <v>4.8000000000001819</v>
      </c>
    </row>
    <row r="39" spans="1:15" x14ac:dyDescent="0.35">
      <c r="A39" s="68">
        <v>1568</v>
      </c>
      <c r="B39" s="77" t="s">
        <v>12</v>
      </c>
      <c r="C39" s="77">
        <v>13</v>
      </c>
      <c r="D39" s="77" t="s">
        <v>9</v>
      </c>
      <c r="E39" s="77">
        <v>5</v>
      </c>
      <c r="F39" s="77">
        <v>1.5</v>
      </c>
      <c r="G39" s="77">
        <v>1.5</v>
      </c>
      <c r="H39" s="77">
        <v>83.41</v>
      </c>
      <c r="I39" s="77">
        <v>84.91</v>
      </c>
      <c r="J39" s="77">
        <v>83.41</v>
      </c>
      <c r="K39" s="77">
        <v>84.91</v>
      </c>
      <c r="L39" s="77">
        <v>1.8000000000000682E-2</v>
      </c>
      <c r="M39" s="77">
        <f t="shared" si="0"/>
        <v>1.8000000000000682</v>
      </c>
      <c r="N39" s="68">
        <f t="shared" si="1"/>
        <v>1.5</v>
      </c>
      <c r="O39" s="68">
        <f t="shared" si="2"/>
        <v>1.2000000000000455</v>
      </c>
    </row>
    <row r="40" spans="1:15" x14ac:dyDescent="0.35">
      <c r="A40" s="68">
        <v>1568</v>
      </c>
      <c r="B40" s="76" t="s">
        <v>12</v>
      </c>
      <c r="C40" s="76">
        <v>13</v>
      </c>
      <c r="D40" s="76" t="s">
        <v>9</v>
      </c>
      <c r="E40" s="76">
        <v>6</v>
      </c>
      <c r="F40" s="76">
        <v>1.38</v>
      </c>
      <c r="G40" s="76">
        <v>1.38</v>
      </c>
      <c r="H40" s="76">
        <v>84.91</v>
      </c>
      <c r="I40" s="76">
        <v>86.29</v>
      </c>
      <c r="J40" s="76">
        <v>84.91</v>
      </c>
      <c r="K40" s="76">
        <v>86.29</v>
      </c>
      <c r="L40" s="76">
        <v>7.2000000000016939E-2</v>
      </c>
      <c r="M40" s="77">
        <f t="shared" si="0"/>
        <v>7.2000000000016939</v>
      </c>
      <c r="N40" s="68">
        <f t="shared" si="1"/>
        <v>1.3800000000000097</v>
      </c>
      <c r="O40" s="68">
        <f t="shared" si="2"/>
        <v>5.2173913043490172</v>
      </c>
    </row>
    <row r="41" spans="1:15" x14ac:dyDescent="0.35">
      <c r="A41" s="68">
        <v>1568</v>
      </c>
      <c r="B41" s="77" t="s">
        <v>12</v>
      </c>
      <c r="C41" s="77">
        <v>13</v>
      </c>
      <c r="D41" s="77" t="s">
        <v>9</v>
      </c>
      <c r="E41" s="77">
        <v>7</v>
      </c>
      <c r="F41" s="77">
        <v>0.52</v>
      </c>
      <c r="G41" s="77">
        <v>0.52</v>
      </c>
      <c r="H41" s="77">
        <v>86.29</v>
      </c>
      <c r="I41" s="77">
        <v>86.81</v>
      </c>
      <c r="J41" s="77">
        <v>86.29</v>
      </c>
      <c r="K41" s="77">
        <v>86.81</v>
      </c>
      <c r="L41" s="76">
        <v>6.6000000000002501E-2</v>
      </c>
      <c r="M41" s="77">
        <f t="shared" si="0"/>
        <v>6.6000000000002501</v>
      </c>
      <c r="N41" s="68">
        <f t="shared" si="1"/>
        <v>0.51999999999999602</v>
      </c>
      <c r="O41" s="68">
        <f t="shared" si="2"/>
        <v>12.692307692308271</v>
      </c>
    </row>
    <row r="42" spans="1:15" x14ac:dyDescent="0.35">
      <c r="A42" s="68">
        <v>1568</v>
      </c>
      <c r="B42" s="76" t="s">
        <v>12</v>
      </c>
      <c r="C42" s="76">
        <v>13</v>
      </c>
      <c r="D42" s="76" t="s">
        <v>9</v>
      </c>
      <c r="E42" s="76" t="s">
        <v>271</v>
      </c>
      <c r="F42" s="76">
        <v>0.31</v>
      </c>
      <c r="G42" s="76">
        <v>0.31</v>
      </c>
      <c r="H42" s="76">
        <v>86.81</v>
      </c>
      <c r="I42" s="76">
        <v>87.12</v>
      </c>
      <c r="J42" s="76">
        <v>86.81</v>
      </c>
      <c r="K42" s="76">
        <v>87.12</v>
      </c>
      <c r="L42" s="76">
        <v>0</v>
      </c>
      <c r="M42" s="77">
        <f t="shared" si="0"/>
        <v>0</v>
      </c>
      <c r="N42" s="68">
        <f t="shared" si="1"/>
        <v>0.31000000000000227</v>
      </c>
      <c r="O42" s="68">
        <f t="shared" si="2"/>
        <v>0</v>
      </c>
    </row>
    <row r="43" spans="1:15" x14ac:dyDescent="0.35">
      <c r="A43" s="68">
        <v>1568</v>
      </c>
      <c r="B43" s="77" t="s">
        <v>12</v>
      </c>
      <c r="C43" s="77">
        <v>14</v>
      </c>
      <c r="D43" s="77" t="s">
        <v>9</v>
      </c>
      <c r="E43" s="77">
        <v>1</v>
      </c>
      <c r="F43" s="77">
        <v>1.5</v>
      </c>
      <c r="G43" s="77">
        <v>1.5</v>
      </c>
      <c r="H43" s="77">
        <v>87.2</v>
      </c>
      <c r="I43" s="77">
        <v>88.7</v>
      </c>
      <c r="J43" s="77">
        <v>87.2</v>
      </c>
      <c r="K43" s="77">
        <v>88.7</v>
      </c>
      <c r="L43" s="77">
        <v>7.4999999999988631E-2</v>
      </c>
      <c r="M43" s="77">
        <f t="shared" si="0"/>
        <v>7.4999999999988631</v>
      </c>
      <c r="N43" s="68">
        <f t="shared" si="1"/>
        <v>1.5</v>
      </c>
      <c r="O43" s="68">
        <f t="shared" si="2"/>
        <v>4.9999999999992424</v>
      </c>
    </row>
    <row r="44" spans="1:15" x14ac:dyDescent="0.35">
      <c r="A44" s="68">
        <v>1568</v>
      </c>
      <c r="B44" s="76" t="s">
        <v>12</v>
      </c>
      <c r="C44" s="76">
        <v>14</v>
      </c>
      <c r="D44" s="76" t="s">
        <v>9</v>
      </c>
      <c r="E44" s="76">
        <v>2</v>
      </c>
      <c r="F44" s="76">
        <v>1.5</v>
      </c>
      <c r="G44" s="76">
        <v>1.5</v>
      </c>
      <c r="H44" s="76">
        <v>88.7</v>
      </c>
      <c r="I44" s="76">
        <v>90.2</v>
      </c>
      <c r="J44" s="76">
        <v>88.7</v>
      </c>
      <c r="K44" s="76">
        <v>90.2</v>
      </c>
      <c r="L44" s="77">
        <v>8.2000000000007844E-2</v>
      </c>
      <c r="M44" s="77">
        <f t="shared" si="0"/>
        <v>8.2000000000007844</v>
      </c>
      <c r="N44" s="68">
        <f t="shared" si="1"/>
        <v>1.5</v>
      </c>
      <c r="O44" s="68">
        <f t="shared" si="2"/>
        <v>5.4666666666671899</v>
      </c>
    </row>
    <row r="45" spans="1:15" x14ac:dyDescent="0.35">
      <c r="A45" s="68">
        <v>1568</v>
      </c>
      <c r="B45" s="77" t="s">
        <v>12</v>
      </c>
      <c r="C45" s="77">
        <v>14</v>
      </c>
      <c r="D45" s="77" t="s">
        <v>9</v>
      </c>
      <c r="E45" s="77">
        <v>3</v>
      </c>
      <c r="F45" s="77">
        <v>1.49</v>
      </c>
      <c r="G45" s="77">
        <v>1.49</v>
      </c>
      <c r="H45" s="77">
        <v>90.2</v>
      </c>
      <c r="I45" s="77">
        <v>91.69</v>
      </c>
      <c r="J45" s="77">
        <v>90.2</v>
      </c>
      <c r="K45" s="77">
        <v>91.69</v>
      </c>
      <c r="L45" s="77">
        <v>2.8999999999996362E-2</v>
      </c>
      <c r="M45" s="77">
        <f t="shared" si="0"/>
        <v>2.8999999999996362</v>
      </c>
      <c r="N45" s="68">
        <f t="shared" si="1"/>
        <v>1.4899999999999949</v>
      </c>
      <c r="O45" s="68">
        <f t="shared" si="2"/>
        <v>1.9463087248319773</v>
      </c>
    </row>
    <row r="46" spans="1:15" x14ac:dyDescent="0.35">
      <c r="A46" s="68">
        <v>1568</v>
      </c>
      <c r="B46" s="76" t="s">
        <v>12</v>
      </c>
      <c r="C46" s="76">
        <v>14</v>
      </c>
      <c r="D46" s="76" t="s">
        <v>9</v>
      </c>
      <c r="E46" s="76">
        <v>4</v>
      </c>
      <c r="F46" s="76">
        <v>1.5</v>
      </c>
      <c r="G46" s="76">
        <v>1.5</v>
      </c>
      <c r="H46" s="76">
        <v>91.69</v>
      </c>
      <c r="I46" s="76">
        <v>93.19</v>
      </c>
      <c r="J46" s="76">
        <v>91.69</v>
      </c>
      <c r="K46" s="76">
        <v>93.19</v>
      </c>
      <c r="L46" s="77">
        <v>5.9999999999988063E-2</v>
      </c>
      <c r="M46" s="77">
        <f t="shared" si="0"/>
        <v>5.9999999999988063</v>
      </c>
      <c r="N46" s="68">
        <f t="shared" si="1"/>
        <v>1.5</v>
      </c>
      <c r="O46" s="68">
        <f t="shared" si="2"/>
        <v>3.9999999999992042</v>
      </c>
    </row>
    <row r="47" spans="1:15" x14ac:dyDescent="0.35">
      <c r="A47" s="68">
        <v>1568</v>
      </c>
      <c r="B47" s="77" t="s">
        <v>12</v>
      </c>
      <c r="C47" s="77">
        <v>14</v>
      </c>
      <c r="D47" s="77" t="s">
        <v>9</v>
      </c>
      <c r="E47" s="77">
        <v>5</v>
      </c>
      <c r="F47" s="77">
        <v>1.5</v>
      </c>
      <c r="G47" s="77">
        <v>1.5</v>
      </c>
      <c r="H47" s="77">
        <v>93.19</v>
      </c>
      <c r="I47" s="77">
        <v>94.69</v>
      </c>
      <c r="J47" s="77">
        <v>93.19</v>
      </c>
      <c r="K47" s="77">
        <v>94.69</v>
      </c>
      <c r="L47" s="77">
        <v>4.7999999999987608E-2</v>
      </c>
      <c r="M47" s="77">
        <f t="shared" si="0"/>
        <v>4.7999999999987608</v>
      </c>
      <c r="N47" s="68">
        <f t="shared" si="1"/>
        <v>1.5</v>
      </c>
      <c r="O47" s="68">
        <f t="shared" si="2"/>
        <v>3.1999999999991737</v>
      </c>
    </row>
    <row r="48" spans="1:15" x14ac:dyDescent="0.35">
      <c r="A48" s="68">
        <v>1568</v>
      </c>
      <c r="B48" s="76" t="s">
        <v>12</v>
      </c>
      <c r="C48" s="76">
        <v>14</v>
      </c>
      <c r="D48" s="76" t="s">
        <v>9</v>
      </c>
      <c r="E48" s="76">
        <v>6</v>
      </c>
      <c r="F48" s="76">
        <v>1.37</v>
      </c>
      <c r="G48" s="76">
        <v>1.37</v>
      </c>
      <c r="H48" s="76">
        <v>94.69</v>
      </c>
      <c r="I48" s="76">
        <v>96.06</v>
      </c>
      <c r="J48" s="76">
        <v>94.69</v>
      </c>
      <c r="K48" s="76">
        <v>96.06</v>
      </c>
      <c r="L48" s="76">
        <v>0</v>
      </c>
      <c r="M48" s="77">
        <f t="shared" si="0"/>
        <v>0</v>
      </c>
      <c r="N48" s="68">
        <f t="shared" si="1"/>
        <v>1.3700000000000045</v>
      </c>
      <c r="O48" s="68">
        <f t="shared" si="2"/>
        <v>0</v>
      </c>
    </row>
    <row r="49" spans="1:15" x14ac:dyDescent="0.35">
      <c r="A49" s="68">
        <v>1568</v>
      </c>
      <c r="B49" s="77" t="s">
        <v>12</v>
      </c>
      <c r="C49" s="77">
        <v>14</v>
      </c>
      <c r="D49" s="77" t="s">
        <v>9</v>
      </c>
      <c r="E49" s="77" t="s">
        <v>271</v>
      </c>
      <c r="F49" s="77">
        <v>0.4</v>
      </c>
      <c r="G49" s="77">
        <v>0.4</v>
      </c>
      <c r="H49" s="77">
        <v>96.06</v>
      </c>
      <c r="I49" s="77">
        <v>96.46</v>
      </c>
      <c r="J49" s="77">
        <v>96.06</v>
      </c>
      <c r="K49" s="77">
        <v>96.46</v>
      </c>
      <c r="L49" s="77">
        <v>0</v>
      </c>
      <c r="M49" s="77">
        <f t="shared" si="0"/>
        <v>0</v>
      </c>
      <c r="N49" s="68">
        <f t="shared" si="1"/>
        <v>0.39999999999999147</v>
      </c>
      <c r="O49" s="68">
        <f t="shared" si="2"/>
        <v>0</v>
      </c>
    </row>
    <row r="50" spans="1:15" x14ac:dyDescent="0.35">
      <c r="A50" s="68">
        <v>1568</v>
      </c>
      <c r="B50" s="76" t="s">
        <v>12</v>
      </c>
      <c r="C50" s="76">
        <v>15</v>
      </c>
      <c r="D50" s="76" t="s">
        <v>9</v>
      </c>
      <c r="E50" s="76">
        <v>1</v>
      </c>
      <c r="F50" s="76">
        <v>1.5</v>
      </c>
      <c r="G50" s="76">
        <v>1.5</v>
      </c>
      <c r="H50" s="76">
        <v>97</v>
      </c>
      <c r="I50" s="76">
        <v>98.5</v>
      </c>
      <c r="J50" s="76">
        <v>97</v>
      </c>
      <c r="K50" s="76">
        <v>98.5</v>
      </c>
      <c r="L50" s="77">
        <v>0.14999999999999147</v>
      </c>
      <c r="M50" s="77">
        <f t="shared" si="0"/>
        <v>14.999999999999147</v>
      </c>
      <c r="N50" s="68">
        <f t="shared" si="1"/>
        <v>1.5</v>
      </c>
      <c r="O50" s="68">
        <f t="shared" si="2"/>
        <v>9.9999999999994316</v>
      </c>
    </row>
    <row r="51" spans="1:15" x14ac:dyDescent="0.35">
      <c r="A51" s="68">
        <v>1568</v>
      </c>
      <c r="B51" s="77" t="s">
        <v>12</v>
      </c>
      <c r="C51" s="77">
        <v>15</v>
      </c>
      <c r="D51" s="77" t="s">
        <v>9</v>
      </c>
      <c r="E51" s="77">
        <v>2</v>
      </c>
      <c r="F51" s="77">
        <v>1.5</v>
      </c>
      <c r="G51" s="77">
        <v>1.5</v>
      </c>
      <c r="H51" s="77">
        <v>98.5</v>
      </c>
      <c r="I51" s="77">
        <v>100</v>
      </c>
      <c r="J51" s="77">
        <v>98.5</v>
      </c>
      <c r="K51" s="77">
        <v>100</v>
      </c>
      <c r="L51" s="77">
        <v>2.5000000000005684E-2</v>
      </c>
      <c r="M51" s="77">
        <f t="shared" si="0"/>
        <v>2.5000000000005684</v>
      </c>
      <c r="N51" s="68">
        <f t="shared" si="1"/>
        <v>1.5</v>
      </c>
      <c r="O51" s="68">
        <f t="shared" si="2"/>
        <v>1.6666666666670455</v>
      </c>
    </row>
    <row r="52" spans="1:15" x14ac:dyDescent="0.35">
      <c r="A52" s="68">
        <v>1568</v>
      </c>
      <c r="B52" s="76" t="s">
        <v>12</v>
      </c>
      <c r="C52" s="76">
        <v>15</v>
      </c>
      <c r="D52" s="76" t="s">
        <v>9</v>
      </c>
      <c r="E52" s="76">
        <v>3</v>
      </c>
      <c r="F52" s="76">
        <v>1.5</v>
      </c>
      <c r="G52" s="76">
        <v>1.5</v>
      </c>
      <c r="H52" s="76">
        <v>100</v>
      </c>
      <c r="I52" s="76">
        <v>101.5</v>
      </c>
      <c r="J52" s="76">
        <v>100</v>
      </c>
      <c r="K52" s="76">
        <v>101.5</v>
      </c>
      <c r="L52" s="77">
        <v>5.3999999999987836E-2</v>
      </c>
      <c r="M52" s="77">
        <f t="shared" si="0"/>
        <v>5.3999999999987836</v>
      </c>
      <c r="N52" s="68">
        <f t="shared" si="1"/>
        <v>1.5</v>
      </c>
      <c r="O52" s="68">
        <f t="shared" si="2"/>
        <v>3.5999999999991892</v>
      </c>
    </row>
    <row r="53" spans="1:15" x14ac:dyDescent="0.35">
      <c r="A53" s="68">
        <v>1568</v>
      </c>
      <c r="B53" s="77" t="s">
        <v>12</v>
      </c>
      <c r="C53" s="77">
        <v>15</v>
      </c>
      <c r="D53" s="77" t="s">
        <v>9</v>
      </c>
      <c r="E53" s="77">
        <v>4</v>
      </c>
      <c r="F53" s="77">
        <v>1.23</v>
      </c>
      <c r="G53" s="77">
        <v>1.23</v>
      </c>
      <c r="H53" s="77">
        <v>101.5</v>
      </c>
      <c r="I53" s="77">
        <v>102.73</v>
      </c>
      <c r="J53" s="77">
        <v>101.5</v>
      </c>
      <c r="K53" s="77">
        <v>102.73</v>
      </c>
      <c r="L53" s="77">
        <v>0</v>
      </c>
      <c r="M53" s="77">
        <f t="shared" si="0"/>
        <v>0</v>
      </c>
      <c r="N53" s="68">
        <f t="shared" si="1"/>
        <v>1.230000000000004</v>
      </c>
      <c r="O53" s="68">
        <f t="shared" si="2"/>
        <v>0</v>
      </c>
    </row>
    <row r="54" spans="1:15" x14ac:dyDescent="0.35">
      <c r="A54" s="68">
        <v>1568</v>
      </c>
      <c r="B54" s="76" t="s">
        <v>12</v>
      </c>
      <c r="C54" s="76">
        <v>15</v>
      </c>
      <c r="D54" s="76" t="s">
        <v>9</v>
      </c>
      <c r="E54" s="76">
        <v>5</v>
      </c>
      <c r="F54" s="76">
        <v>0.51</v>
      </c>
      <c r="G54" s="76">
        <v>0.51</v>
      </c>
      <c r="H54" s="76">
        <v>102.73</v>
      </c>
      <c r="I54" s="76">
        <v>103.24</v>
      </c>
      <c r="J54" s="76">
        <v>102.73</v>
      </c>
      <c r="K54" s="76">
        <v>103.24</v>
      </c>
      <c r="L54" s="76">
        <v>0</v>
      </c>
      <c r="M54" s="77">
        <f t="shared" si="0"/>
        <v>0</v>
      </c>
      <c r="N54" s="68">
        <f t="shared" si="1"/>
        <v>0.50999999999999091</v>
      </c>
      <c r="O54" s="68">
        <f t="shared" si="2"/>
        <v>0</v>
      </c>
    </row>
    <row r="55" spans="1:15" x14ac:dyDescent="0.35">
      <c r="A55" s="68">
        <v>1568</v>
      </c>
      <c r="B55" s="77" t="s">
        <v>12</v>
      </c>
      <c r="C55" s="77">
        <v>15</v>
      </c>
      <c r="D55" s="77" t="s">
        <v>9</v>
      </c>
      <c r="E55" s="77" t="s">
        <v>271</v>
      </c>
      <c r="F55" s="77">
        <v>0.46</v>
      </c>
      <c r="G55" s="77">
        <v>0.46</v>
      </c>
      <c r="H55" s="77">
        <v>103.24</v>
      </c>
      <c r="I55" s="77">
        <v>103.7</v>
      </c>
      <c r="J55" s="77">
        <v>103.24</v>
      </c>
      <c r="K55" s="77">
        <v>103.7</v>
      </c>
      <c r="L55" s="77">
        <v>2.7000000000001023E-2</v>
      </c>
      <c r="M55" s="77">
        <f t="shared" si="0"/>
        <v>2.7000000000001023</v>
      </c>
      <c r="N55" s="68">
        <f t="shared" si="1"/>
        <v>0.46000000000000796</v>
      </c>
      <c r="O55" s="68">
        <f t="shared" si="2"/>
        <v>5.8695652173914254</v>
      </c>
    </row>
    <row r="56" spans="1:15" x14ac:dyDescent="0.35">
      <c r="A56" s="68">
        <v>1568</v>
      </c>
      <c r="B56" s="76" t="s">
        <v>12</v>
      </c>
      <c r="C56" s="76">
        <v>16</v>
      </c>
      <c r="D56" s="76" t="s">
        <v>9</v>
      </c>
      <c r="E56" s="76">
        <v>1</v>
      </c>
      <c r="F56" s="76">
        <v>1.5</v>
      </c>
      <c r="G56" s="76">
        <v>1.5</v>
      </c>
      <c r="H56" s="76">
        <v>106.8</v>
      </c>
      <c r="I56" s="76">
        <v>108.3</v>
      </c>
      <c r="J56" s="76">
        <v>106.8</v>
      </c>
      <c r="K56" s="76">
        <v>108.3</v>
      </c>
      <c r="L56" s="77">
        <v>0.16799999999999216</v>
      </c>
      <c r="M56" s="77">
        <f t="shared" si="0"/>
        <v>16.799999999999216</v>
      </c>
      <c r="N56" s="68">
        <f t="shared" si="1"/>
        <v>1.5</v>
      </c>
      <c r="O56" s="68">
        <f t="shared" si="2"/>
        <v>11.199999999999477</v>
      </c>
    </row>
    <row r="57" spans="1:15" x14ac:dyDescent="0.35">
      <c r="A57" s="68">
        <v>1568</v>
      </c>
      <c r="B57" s="77" t="s">
        <v>12</v>
      </c>
      <c r="C57" s="77">
        <v>16</v>
      </c>
      <c r="D57" s="77" t="s">
        <v>9</v>
      </c>
      <c r="E57" s="77">
        <v>2</v>
      </c>
      <c r="F57" s="77">
        <v>1.5</v>
      </c>
      <c r="G57" s="77">
        <v>1.5</v>
      </c>
      <c r="H57" s="77">
        <v>108.3</v>
      </c>
      <c r="I57" s="77">
        <v>109.8</v>
      </c>
      <c r="J57" s="77">
        <v>108.3</v>
      </c>
      <c r="K57" s="77">
        <v>109.8</v>
      </c>
      <c r="L57" s="77">
        <v>0</v>
      </c>
      <c r="M57" s="77">
        <f t="shared" si="0"/>
        <v>0</v>
      </c>
      <c r="N57" s="68">
        <f t="shared" si="1"/>
        <v>1.5</v>
      </c>
      <c r="O57" s="68">
        <f t="shared" si="2"/>
        <v>0</v>
      </c>
    </row>
    <row r="58" spans="1:15" x14ac:dyDescent="0.35">
      <c r="A58" s="68">
        <v>1568</v>
      </c>
      <c r="B58" s="76" t="s">
        <v>12</v>
      </c>
      <c r="C58" s="76">
        <v>16</v>
      </c>
      <c r="D58" s="76" t="s">
        <v>9</v>
      </c>
      <c r="E58" s="76">
        <v>3</v>
      </c>
      <c r="F58" s="76">
        <v>1.5</v>
      </c>
      <c r="G58" s="76">
        <v>1.5</v>
      </c>
      <c r="H58" s="76">
        <v>109.8</v>
      </c>
      <c r="I58" s="76">
        <v>111.3</v>
      </c>
      <c r="J58" s="76">
        <v>109.8</v>
      </c>
      <c r="K58" s="76">
        <v>111.3</v>
      </c>
      <c r="L58" s="76">
        <v>0</v>
      </c>
      <c r="M58" s="77">
        <f t="shared" si="0"/>
        <v>0</v>
      </c>
      <c r="N58" s="68">
        <f t="shared" si="1"/>
        <v>1.5</v>
      </c>
      <c r="O58" s="68">
        <f t="shared" si="2"/>
        <v>0</v>
      </c>
    </row>
    <row r="59" spans="1:15" x14ac:dyDescent="0.35">
      <c r="A59" s="68">
        <v>1568</v>
      </c>
      <c r="B59" s="77" t="s">
        <v>12</v>
      </c>
      <c r="C59" s="77">
        <v>16</v>
      </c>
      <c r="D59" s="77" t="s">
        <v>9</v>
      </c>
      <c r="E59" s="77">
        <v>4</v>
      </c>
      <c r="F59" s="77">
        <v>1.1200000000000001</v>
      </c>
      <c r="G59" s="77">
        <v>1.1200000000000001</v>
      </c>
      <c r="H59" s="77">
        <v>111.3</v>
      </c>
      <c r="I59" s="77">
        <v>112.42</v>
      </c>
      <c r="J59" s="77">
        <v>111.3</v>
      </c>
      <c r="K59" s="77">
        <v>112.42</v>
      </c>
      <c r="L59" s="77">
        <v>0</v>
      </c>
      <c r="M59" s="77">
        <f t="shared" si="0"/>
        <v>0</v>
      </c>
      <c r="N59" s="68">
        <f t="shared" si="1"/>
        <v>1.1200000000000045</v>
      </c>
      <c r="O59" s="68">
        <f t="shared" si="2"/>
        <v>0</v>
      </c>
    </row>
    <row r="60" spans="1:15" x14ac:dyDescent="0.35">
      <c r="A60" s="68">
        <v>1568</v>
      </c>
      <c r="B60" s="76" t="s">
        <v>12</v>
      </c>
      <c r="C60" s="76">
        <v>16</v>
      </c>
      <c r="D60" s="76" t="s">
        <v>9</v>
      </c>
      <c r="E60" s="76">
        <v>5</v>
      </c>
      <c r="F60" s="76">
        <v>0.52</v>
      </c>
      <c r="G60" s="76">
        <v>0.52</v>
      </c>
      <c r="H60" s="76">
        <v>112.42</v>
      </c>
      <c r="I60" s="76">
        <v>112.94</v>
      </c>
      <c r="J60" s="76">
        <v>112.42</v>
      </c>
      <c r="K60" s="76">
        <v>112.94</v>
      </c>
      <c r="L60" s="76">
        <v>0</v>
      </c>
      <c r="M60" s="77">
        <f t="shared" si="0"/>
        <v>0</v>
      </c>
      <c r="N60" s="68">
        <f t="shared" si="1"/>
        <v>0.51999999999999602</v>
      </c>
      <c r="O60" s="68">
        <f t="shared" si="2"/>
        <v>0</v>
      </c>
    </row>
    <row r="61" spans="1:15" x14ac:dyDescent="0.35">
      <c r="A61" s="68">
        <v>1568</v>
      </c>
      <c r="B61" s="77" t="s">
        <v>12</v>
      </c>
      <c r="C61" s="77">
        <v>16</v>
      </c>
      <c r="D61" s="77" t="s">
        <v>9</v>
      </c>
      <c r="E61" s="77" t="s">
        <v>271</v>
      </c>
      <c r="F61" s="77">
        <v>0.44</v>
      </c>
      <c r="G61" s="77">
        <v>0.44</v>
      </c>
      <c r="H61" s="77">
        <v>112.94</v>
      </c>
      <c r="I61" s="77">
        <v>113.38</v>
      </c>
      <c r="J61" s="77">
        <v>112.94</v>
      </c>
      <c r="K61" s="77">
        <v>113.38</v>
      </c>
      <c r="L61" s="77">
        <v>0</v>
      </c>
      <c r="M61" s="77">
        <f t="shared" si="0"/>
        <v>0</v>
      </c>
      <c r="N61" s="68">
        <f t="shared" si="1"/>
        <v>0.43999999999999773</v>
      </c>
      <c r="O61" s="68">
        <f t="shared" si="2"/>
        <v>0</v>
      </c>
    </row>
    <row r="62" spans="1:15" x14ac:dyDescent="0.35">
      <c r="A62" s="68">
        <v>1568</v>
      </c>
      <c r="B62" s="76" t="s">
        <v>12</v>
      </c>
      <c r="C62" s="76">
        <v>17</v>
      </c>
      <c r="D62" s="76" t="s">
        <v>9</v>
      </c>
      <c r="E62" s="76">
        <v>1</v>
      </c>
      <c r="F62" s="76">
        <v>1.49</v>
      </c>
      <c r="G62" s="76">
        <v>1.49</v>
      </c>
      <c r="H62" s="76">
        <v>116.6</v>
      </c>
      <c r="I62" s="76">
        <v>118.09</v>
      </c>
      <c r="J62" s="76">
        <v>116.6</v>
      </c>
      <c r="K62" s="76">
        <v>118.078</v>
      </c>
      <c r="L62" s="76">
        <v>3.3000000000001251E-2</v>
      </c>
      <c r="M62" s="77">
        <f t="shared" si="0"/>
        <v>3.3000000000001251</v>
      </c>
      <c r="N62" s="68">
        <f t="shared" si="1"/>
        <v>1.4900000000000091</v>
      </c>
      <c r="O62" s="68">
        <f t="shared" si="2"/>
        <v>2.2147651006712112</v>
      </c>
    </row>
    <row r="63" spans="1:15" x14ac:dyDescent="0.35">
      <c r="A63" s="68">
        <v>1568</v>
      </c>
      <c r="B63" s="77" t="s">
        <v>12</v>
      </c>
      <c r="C63" s="77">
        <v>17</v>
      </c>
      <c r="D63" s="77" t="s">
        <v>9</v>
      </c>
      <c r="E63" s="77">
        <v>2</v>
      </c>
      <c r="F63" s="77">
        <v>1.51</v>
      </c>
      <c r="G63" s="77">
        <v>1.51</v>
      </c>
      <c r="H63" s="77">
        <v>118.09</v>
      </c>
      <c r="I63" s="77">
        <v>119.6</v>
      </c>
      <c r="J63" s="77">
        <v>118.078</v>
      </c>
      <c r="K63" s="77">
        <v>119.57599999999999</v>
      </c>
      <c r="L63" s="77">
        <v>1.6000000000005343E-2</v>
      </c>
      <c r="M63" s="77">
        <f t="shared" si="0"/>
        <v>1.6000000000005343</v>
      </c>
      <c r="N63" s="68">
        <f t="shared" si="1"/>
        <v>1.5099999999999909</v>
      </c>
      <c r="O63" s="68">
        <f t="shared" si="2"/>
        <v>1.0596026490069828</v>
      </c>
    </row>
    <row r="64" spans="1:15" x14ac:dyDescent="0.35">
      <c r="A64" s="68">
        <v>1568</v>
      </c>
      <c r="B64" s="76" t="s">
        <v>12</v>
      </c>
      <c r="C64" s="76">
        <v>17</v>
      </c>
      <c r="D64" s="76" t="s">
        <v>9</v>
      </c>
      <c r="E64" s="76">
        <v>3</v>
      </c>
      <c r="F64" s="76">
        <v>1.51</v>
      </c>
      <c r="G64" s="76">
        <v>1.51</v>
      </c>
      <c r="H64" s="76">
        <v>119.6</v>
      </c>
      <c r="I64" s="76">
        <v>121.11</v>
      </c>
      <c r="J64" s="76">
        <v>119.57599999999999</v>
      </c>
      <c r="K64" s="76">
        <v>121.07299999999999</v>
      </c>
      <c r="L64" s="76">
        <v>0</v>
      </c>
      <c r="M64" s="77">
        <f t="shared" si="0"/>
        <v>0</v>
      </c>
      <c r="N64" s="68">
        <f t="shared" si="1"/>
        <v>1.5100000000000051</v>
      </c>
      <c r="O64" s="68">
        <f t="shared" si="2"/>
        <v>0</v>
      </c>
    </row>
    <row r="65" spans="1:15" x14ac:dyDescent="0.35">
      <c r="A65" s="68">
        <v>1568</v>
      </c>
      <c r="B65" s="77" t="s">
        <v>12</v>
      </c>
      <c r="C65" s="77">
        <v>17</v>
      </c>
      <c r="D65" s="77" t="s">
        <v>9</v>
      </c>
      <c r="E65" s="77">
        <v>4</v>
      </c>
      <c r="F65" s="77">
        <v>1.51</v>
      </c>
      <c r="G65" s="77">
        <v>1.51</v>
      </c>
      <c r="H65" s="77">
        <v>121.11</v>
      </c>
      <c r="I65" s="77">
        <v>122.62</v>
      </c>
      <c r="J65" s="77">
        <v>121.07299999999999</v>
      </c>
      <c r="K65" s="77">
        <v>122.571</v>
      </c>
      <c r="L65" s="77">
        <v>0</v>
      </c>
      <c r="M65" s="77">
        <f t="shared" si="0"/>
        <v>0</v>
      </c>
      <c r="N65" s="68">
        <f t="shared" si="1"/>
        <v>1.5100000000000051</v>
      </c>
      <c r="O65" s="68">
        <f t="shared" si="2"/>
        <v>0</v>
      </c>
    </row>
    <row r="66" spans="1:15" x14ac:dyDescent="0.35">
      <c r="A66" s="68">
        <v>1568</v>
      </c>
      <c r="B66" s="76" t="s">
        <v>12</v>
      </c>
      <c r="C66" s="76">
        <v>17</v>
      </c>
      <c r="D66" s="76" t="s">
        <v>9</v>
      </c>
      <c r="E66" s="76">
        <v>5</v>
      </c>
      <c r="F66" s="76">
        <v>1.5</v>
      </c>
      <c r="G66" s="76">
        <v>1.5</v>
      </c>
      <c r="H66" s="76">
        <v>122.62</v>
      </c>
      <c r="I66" s="76">
        <v>124.12</v>
      </c>
      <c r="J66" s="76">
        <v>122.571</v>
      </c>
      <c r="K66" s="76">
        <v>124.059</v>
      </c>
      <c r="L66" s="76">
        <v>0</v>
      </c>
      <c r="M66" s="77">
        <f t="shared" si="0"/>
        <v>0</v>
      </c>
      <c r="N66" s="68">
        <f t="shared" si="1"/>
        <v>1.5</v>
      </c>
      <c r="O66" s="68">
        <f t="shared" si="2"/>
        <v>0</v>
      </c>
    </row>
    <row r="67" spans="1:15" x14ac:dyDescent="0.35">
      <c r="A67" s="68">
        <v>1568</v>
      </c>
      <c r="B67" s="77" t="s">
        <v>12</v>
      </c>
      <c r="C67" s="77">
        <v>17</v>
      </c>
      <c r="D67" s="77" t="s">
        <v>9</v>
      </c>
      <c r="E67" s="77">
        <v>6</v>
      </c>
      <c r="F67" s="77">
        <v>1.45</v>
      </c>
      <c r="G67" s="77">
        <v>1.45</v>
      </c>
      <c r="H67" s="77">
        <v>124.12</v>
      </c>
      <c r="I67" s="77">
        <v>125.57</v>
      </c>
      <c r="J67" s="77">
        <v>124.059</v>
      </c>
      <c r="K67" s="77">
        <v>125.497</v>
      </c>
      <c r="L67" s="77">
        <v>0</v>
      </c>
      <c r="M67" s="77">
        <f t="shared" ref="M67:M106" si="3">L67*100</f>
        <v>0</v>
      </c>
      <c r="N67" s="68">
        <f t="shared" ref="N67:N106" si="4">I67-H67</f>
        <v>1.4499999999999886</v>
      </c>
      <c r="O67" s="68">
        <f t="shared" ref="O67:O106" si="5">M67/N67</f>
        <v>0</v>
      </c>
    </row>
    <row r="68" spans="1:15" x14ac:dyDescent="0.35">
      <c r="A68" s="68">
        <v>1568</v>
      </c>
      <c r="B68" s="76" t="s">
        <v>12</v>
      </c>
      <c r="C68" s="76">
        <v>17</v>
      </c>
      <c r="D68" s="76" t="s">
        <v>9</v>
      </c>
      <c r="E68" s="76">
        <v>7</v>
      </c>
      <c r="F68" s="76">
        <v>0.52</v>
      </c>
      <c r="G68" s="76">
        <v>0.52</v>
      </c>
      <c r="H68" s="76">
        <v>125.57</v>
      </c>
      <c r="I68" s="76">
        <v>126.09</v>
      </c>
      <c r="J68" s="76">
        <v>125.497</v>
      </c>
      <c r="K68" s="76">
        <v>126.01300000000001</v>
      </c>
      <c r="L68" s="76">
        <v>0</v>
      </c>
      <c r="M68" s="77">
        <f t="shared" si="3"/>
        <v>0</v>
      </c>
      <c r="N68" s="68">
        <f t="shared" si="4"/>
        <v>0.52000000000001023</v>
      </c>
      <c r="O68" s="68">
        <f t="shared" si="5"/>
        <v>0</v>
      </c>
    </row>
    <row r="69" spans="1:15" x14ac:dyDescent="0.35">
      <c r="A69" s="68">
        <v>1568</v>
      </c>
      <c r="B69" s="77" t="s">
        <v>12</v>
      </c>
      <c r="C69" s="77">
        <v>17</v>
      </c>
      <c r="D69" s="77" t="s">
        <v>9</v>
      </c>
      <c r="E69" s="77" t="s">
        <v>271</v>
      </c>
      <c r="F69" s="77">
        <v>0.39</v>
      </c>
      <c r="G69" s="77">
        <v>0.39</v>
      </c>
      <c r="H69" s="77">
        <v>126.09</v>
      </c>
      <c r="I69" s="77">
        <v>126.48</v>
      </c>
      <c r="J69" s="77">
        <v>126.01300000000001</v>
      </c>
      <c r="K69" s="77">
        <v>126.4</v>
      </c>
      <c r="L69" s="77">
        <v>0</v>
      </c>
      <c r="M69" s="77">
        <f t="shared" si="3"/>
        <v>0</v>
      </c>
      <c r="N69" s="68">
        <f t="shared" si="4"/>
        <v>0.39000000000000057</v>
      </c>
      <c r="O69" s="68">
        <f t="shared" si="5"/>
        <v>0</v>
      </c>
    </row>
    <row r="70" spans="1:15" x14ac:dyDescent="0.35">
      <c r="A70" s="68">
        <v>1568</v>
      </c>
      <c r="B70" s="76" t="s">
        <v>12</v>
      </c>
      <c r="C70" s="76">
        <v>18</v>
      </c>
      <c r="D70" s="76" t="s">
        <v>9</v>
      </c>
      <c r="E70" s="76">
        <v>1</v>
      </c>
      <c r="F70" s="76">
        <v>1.51</v>
      </c>
      <c r="G70" s="76">
        <v>1.51</v>
      </c>
      <c r="H70" s="76">
        <v>126.4</v>
      </c>
      <c r="I70" s="76">
        <v>127.91</v>
      </c>
      <c r="J70" s="76">
        <v>126.4</v>
      </c>
      <c r="K70" s="76">
        <v>127.91</v>
      </c>
      <c r="L70" s="76">
        <v>0</v>
      </c>
      <c r="M70" s="77">
        <f t="shared" si="3"/>
        <v>0</v>
      </c>
      <c r="N70" s="68">
        <f t="shared" si="4"/>
        <v>1.5099999999999909</v>
      </c>
      <c r="O70" s="68">
        <f t="shared" si="5"/>
        <v>0</v>
      </c>
    </row>
    <row r="71" spans="1:15" x14ac:dyDescent="0.35">
      <c r="A71" s="68">
        <v>1568</v>
      </c>
      <c r="B71" s="77" t="s">
        <v>12</v>
      </c>
      <c r="C71" s="77">
        <v>18</v>
      </c>
      <c r="D71" s="77" t="s">
        <v>9</v>
      </c>
      <c r="E71" s="77">
        <v>2</v>
      </c>
      <c r="F71" s="77">
        <v>1.5</v>
      </c>
      <c r="G71" s="77">
        <v>1.5</v>
      </c>
      <c r="H71" s="77">
        <v>127.91</v>
      </c>
      <c r="I71" s="77">
        <v>129.41</v>
      </c>
      <c r="J71" s="77">
        <v>127.91</v>
      </c>
      <c r="K71" s="77">
        <v>129.41</v>
      </c>
      <c r="L71" s="77">
        <v>8.0000000000097771E-3</v>
      </c>
      <c r="M71" s="77">
        <f t="shared" si="3"/>
        <v>0.80000000000097771</v>
      </c>
      <c r="N71" s="68">
        <f t="shared" si="4"/>
        <v>1.5</v>
      </c>
      <c r="O71" s="68">
        <f t="shared" si="5"/>
        <v>0.53333333333398514</v>
      </c>
    </row>
    <row r="72" spans="1:15" x14ac:dyDescent="0.35">
      <c r="A72" s="68">
        <v>1568</v>
      </c>
      <c r="B72" s="76" t="s">
        <v>12</v>
      </c>
      <c r="C72" s="76">
        <v>18</v>
      </c>
      <c r="D72" s="76" t="s">
        <v>9</v>
      </c>
      <c r="E72" s="76">
        <v>3</v>
      </c>
      <c r="F72" s="76">
        <v>1.5</v>
      </c>
      <c r="G72" s="76">
        <v>1.5</v>
      </c>
      <c r="H72" s="76">
        <v>129.41</v>
      </c>
      <c r="I72" s="76">
        <v>130.91</v>
      </c>
      <c r="J72" s="76">
        <v>129.41</v>
      </c>
      <c r="K72" s="76">
        <v>130.91</v>
      </c>
      <c r="L72" s="76">
        <v>0</v>
      </c>
      <c r="M72" s="77">
        <f t="shared" si="3"/>
        <v>0</v>
      </c>
      <c r="N72" s="68">
        <f t="shared" si="4"/>
        <v>1.5</v>
      </c>
      <c r="O72" s="68">
        <f t="shared" si="5"/>
        <v>0</v>
      </c>
    </row>
    <row r="73" spans="1:15" x14ac:dyDescent="0.35">
      <c r="A73" s="68">
        <v>1568</v>
      </c>
      <c r="B73" s="77" t="s">
        <v>12</v>
      </c>
      <c r="C73" s="77">
        <v>18</v>
      </c>
      <c r="D73" s="77" t="s">
        <v>9</v>
      </c>
      <c r="E73" s="77">
        <v>4</v>
      </c>
      <c r="F73" s="77">
        <v>1.51</v>
      </c>
      <c r="G73" s="77">
        <v>1.51</v>
      </c>
      <c r="H73" s="77">
        <v>130.91</v>
      </c>
      <c r="I73" s="77">
        <v>132.41999999999999</v>
      </c>
      <c r="J73" s="77">
        <v>130.91</v>
      </c>
      <c r="K73" s="77">
        <v>132.41999999999999</v>
      </c>
      <c r="L73" s="77">
        <v>4.5000000000015916E-2</v>
      </c>
      <c r="M73" s="77">
        <f t="shared" si="3"/>
        <v>4.5000000000015916</v>
      </c>
      <c r="N73" s="68">
        <f t="shared" si="4"/>
        <v>1.5099999999999909</v>
      </c>
      <c r="O73" s="68">
        <f t="shared" si="5"/>
        <v>2.980132450332198</v>
      </c>
    </row>
    <row r="74" spans="1:15" x14ac:dyDescent="0.35">
      <c r="A74" s="68">
        <v>1568</v>
      </c>
      <c r="B74" s="76" t="s">
        <v>12</v>
      </c>
      <c r="C74" s="76">
        <v>18</v>
      </c>
      <c r="D74" s="76" t="s">
        <v>9</v>
      </c>
      <c r="E74" s="76">
        <v>5</v>
      </c>
      <c r="F74" s="76">
        <v>1.22</v>
      </c>
      <c r="G74" s="76">
        <v>1.22</v>
      </c>
      <c r="H74" s="76">
        <v>132.41999999999999</v>
      </c>
      <c r="I74" s="76">
        <v>133.63999999999999</v>
      </c>
      <c r="J74" s="76">
        <v>132.41999999999999</v>
      </c>
      <c r="K74" s="76">
        <v>133.63999999999999</v>
      </c>
      <c r="L74" s="76">
        <v>0</v>
      </c>
      <c r="M74" s="77">
        <f t="shared" si="3"/>
        <v>0</v>
      </c>
      <c r="N74" s="68">
        <f t="shared" si="4"/>
        <v>1.2199999999999989</v>
      </c>
      <c r="O74" s="68">
        <f t="shared" si="5"/>
        <v>0</v>
      </c>
    </row>
    <row r="75" spans="1:15" x14ac:dyDescent="0.35">
      <c r="A75" s="68">
        <v>1568</v>
      </c>
      <c r="B75" s="77" t="s">
        <v>12</v>
      </c>
      <c r="C75" s="77">
        <v>18</v>
      </c>
      <c r="D75" s="77" t="s">
        <v>9</v>
      </c>
      <c r="E75" s="77" t="s">
        <v>271</v>
      </c>
      <c r="F75" s="77">
        <v>0.33</v>
      </c>
      <c r="G75" s="77">
        <v>0.33</v>
      </c>
      <c r="H75" s="77">
        <v>133.63999999999999</v>
      </c>
      <c r="I75" s="77">
        <v>133.97</v>
      </c>
      <c r="J75" s="77">
        <v>133.63999999999999</v>
      </c>
      <c r="K75" s="77">
        <v>133.97</v>
      </c>
      <c r="L75" s="76">
        <v>0</v>
      </c>
      <c r="M75" s="77">
        <f t="shared" si="3"/>
        <v>0</v>
      </c>
      <c r="N75" s="68">
        <f t="shared" si="4"/>
        <v>0.33000000000001251</v>
      </c>
      <c r="O75" s="68">
        <f t="shared" si="5"/>
        <v>0</v>
      </c>
    </row>
    <row r="76" spans="1:15" x14ac:dyDescent="0.35">
      <c r="A76" s="68">
        <v>1568</v>
      </c>
      <c r="B76" s="76" t="s">
        <v>12</v>
      </c>
      <c r="C76" s="76">
        <v>19</v>
      </c>
      <c r="D76" s="76" t="s">
        <v>9</v>
      </c>
      <c r="E76" s="76">
        <v>1</v>
      </c>
      <c r="F76" s="76">
        <v>1.5</v>
      </c>
      <c r="G76" s="76">
        <v>1.5</v>
      </c>
      <c r="H76" s="76">
        <v>136.1</v>
      </c>
      <c r="I76" s="76">
        <v>137.6</v>
      </c>
      <c r="J76" s="76">
        <v>136.1</v>
      </c>
      <c r="K76" s="76">
        <v>137.6</v>
      </c>
      <c r="L76" s="76">
        <v>0</v>
      </c>
      <c r="M76" s="77">
        <f t="shared" si="3"/>
        <v>0</v>
      </c>
      <c r="N76" s="68">
        <f t="shared" si="4"/>
        <v>1.5</v>
      </c>
      <c r="O76" s="68">
        <f t="shared" si="5"/>
        <v>0</v>
      </c>
    </row>
    <row r="77" spans="1:15" x14ac:dyDescent="0.35">
      <c r="A77" s="68">
        <v>1568</v>
      </c>
      <c r="B77" s="77" t="s">
        <v>12</v>
      </c>
      <c r="C77" s="77">
        <v>19</v>
      </c>
      <c r="D77" s="77" t="s">
        <v>9</v>
      </c>
      <c r="E77" s="77">
        <v>2</v>
      </c>
      <c r="F77" s="77">
        <v>1.5</v>
      </c>
      <c r="G77" s="77">
        <v>1.5</v>
      </c>
      <c r="H77" s="77">
        <v>137.6</v>
      </c>
      <c r="I77" s="77">
        <v>139.1</v>
      </c>
      <c r="J77" s="77">
        <v>137.6</v>
      </c>
      <c r="K77" s="77">
        <v>139.1</v>
      </c>
      <c r="L77" s="76">
        <v>0</v>
      </c>
      <c r="M77" s="77">
        <f t="shared" si="3"/>
        <v>0</v>
      </c>
      <c r="N77" s="68">
        <f t="shared" si="4"/>
        <v>1.5</v>
      </c>
      <c r="O77" s="68">
        <f t="shared" si="5"/>
        <v>0</v>
      </c>
    </row>
    <row r="78" spans="1:15" x14ac:dyDescent="0.35">
      <c r="A78" s="68">
        <v>1568</v>
      </c>
      <c r="B78" s="76" t="s">
        <v>12</v>
      </c>
      <c r="C78" s="76">
        <v>19</v>
      </c>
      <c r="D78" s="76" t="s">
        <v>9</v>
      </c>
      <c r="E78" s="76">
        <v>3</v>
      </c>
      <c r="F78" s="76">
        <v>0.95</v>
      </c>
      <c r="G78" s="76">
        <v>0.95</v>
      </c>
      <c r="H78" s="76">
        <v>139.1</v>
      </c>
      <c r="I78" s="76">
        <v>140.05000000000001</v>
      </c>
      <c r="J78" s="76">
        <v>139.1</v>
      </c>
      <c r="K78" s="76">
        <v>140.05000000000001</v>
      </c>
      <c r="L78" s="76">
        <v>0</v>
      </c>
      <c r="M78" s="77">
        <f t="shared" si="3"/>
        <v>0</v>
      </c>
      <c r="N78" s="68">
        <f t="shared" si="4"/>
        <v>0.95000000000001705</v>
      </c>
      <c r="O78" s="68">
        <f t="shared" si="5"/>
        <v>0</v>
      </c>
    </row>
    <row r="79" spans="1:15" x14ac:dyDescent="0.35">
      <c r="A79" s="68">
        <v>1568</v>
      </c>
      <c r="B79" s="77" t="s">
        <v>12</v>
      </c>
      <c r="C79" s="77">
        <v>19</v>
      </c>
      <c r="D79" s="77" t="s">
        <v>9</v>
      </c>
      <c r="E79" s="77" t="s">
        <v>271</v>
      </c>
      <c r="F79" s="77">
        <v>0.37</v>
      </c>
      <c r="G79" s="77">
        <v>0.37</v>
      </c>
      <c r="H79" s="77">
        <v>140.05000000000001</v>
      </c>
      <c r="I79" s="77">
        <v>140.41999999999999</v>
      </c>
      <c r="J79" s="77">
        <v>140.05000000000001</v>
      </c>
      <c r="K79" s="77">
        <v>140.41999999999999</v>
      </c>
      <c r="L79" s="76">
        <v>0</v>
      </c>
      <c r="M79" s="77">
        <f t="shared" si="3"/>
        <v>0</v>
      </c>
      <c r="N79" s="68">
        <f t="shared" si="4"/>
        <v>0.36999999999997613</v>
      </c>
      <c r="O79" s="68">
        <f t="shared" si="5"/>
        <v>0</v>
      </c>
    </row>
    <row r="80" spans="1:15" x14ac:dyDescent="0.35">
      <c r="A80" s="68">
        <v>1568</v>
      </c>
      <c r="B80" s="76" t="s">
        <v>12</v>
      </c>
      <c r="C80" s="76">
        <v>20</v>
      </c>
      <c r="D80" s="76" t="s">
        <v>9</v>
      </c>
      <c r="E80" s="76">
        <v>1</v>
      </c>
      <c r="F80" s="76">
        <v>1.5</v>
      </c>
      <c r="G80" s="76">
        <v>1.5</v>
      </c>
      <c r="H80" s="76">
        <v>145.80000000000001</v>
      </c>
      <c r="I80" s="76">
        <v>147.30000000000001</v>
      </c>
      <c r="J80" s="76">
        <v>145.80000000000001</v>
      </c>
      <c r="K80" s="76">
        <v>147.30000000000001</v>
      </c>
      <c r="L80" s="76">
        <v>0</v>
      </c>
      <c r="M80" s="77">
        <f t="shared" si="3"/>
        <v>0</v>
      </c>
      <c r="N80" s="68">
        <f t="shared" si="4"/>
        <v>1.5</v>
      </c>
      <c r="O80" s="68">
        <f t="shared" si="5"/>
        <v>0</v>
      </c>
    </row>
    <row r="81" spans="1:15" x14ac:dyDescent="0.35">
      <c r="A81" s="68">
        <v>1568</v>
      </c>
      <c r="B81" s="77" t="s">
        <v>12</v>
      </c>
      <c r="C81" s="77">
        <v>20</v>
      </c>
      <c r="D81" s="77" t="s">
        <v>9</v>
      </c>
      <c r="E81" s="77">
        <v>2</v>
      </c>
      <c r="F81" s="77">
        <v>1.5</v>
      </c>
      <c r="G81" s="77">
        <v>1.5</v>
      </c>
      <c r="H81" s="77">
        <v>147.30000000000001</v>
      </c>
      <c r="I81" s="77">
        <v>148.80000000000001</v>
      </c>
      <c r="J81" s="77">
        <v>147.30000000000001</v>
      </c>
      <c r="K81" s="77">
        <v>148.80000000000001</v>
      </c>
      <c r="L81" s="76">
        <v>0</v>
      </c>
      <c r="M81" s="77">
        <f t="shared" si="3"/>
        <v>0</v>
      </c>
      <c r="N81" s="68">
        <f t="shared" si="4"/>
        <v>1.5</v>
      </c>
      <c r="O81" s="68">
        <f t="shared" si="5"/>
        <v>0</v>
      </c>
    </row>
    <row r="82" spans="1:15" x14ac:dyDescent="0.35">
      <c r="A82" s="68">
        <v>1568</v>
      </c>
      <c r="B82" s="76" t="s">
        <v>12</v>
      </c>
      <c r="C82" s="76">
        <v>20</v>
      </c>
      <c r="D82" s="76" t="s">
        <v>9</v>
      </c>
      <c r="E82" s="76">
        <v>3</v>
      </c>
      <c r="F82" s="76">
        <v>0.78</v>
      </c>
      <c r="G82" s="76">
        <v>0.78</v>
      </c>
      <c r="H82" s="76">
        <v>148.80000000000001</v>
      </c>
      <c r="I82" s="76">
        <v>149.58000000000001</v>
      </c>
      <c r="J82" s="76">
        <v>148.80000000000001</v>
      </c>
      <c r="K82" s="76">
        <v>149.58000000000001</v>
      </c>
      <c r="L82" s="76">
        <v>0</v>
      </c>
      <c r="M82" s="77">
        <f t="shared" si="3"/>
        <v>0</v>
      </c>
      <c r="N82" s="68">
        <f t="shared" si="4"/>
        <v>0.78000000000000114</v>
      </c>
      <c r="O82" s="68">
        <f t="shared" si="5"/>
        <v>0</v>
      </c>
    </row>
    <row r="83" spans="1:15" x14ac:dyDescent="0.35">
      <c r="A83" s="68">
        <v>1568</v>
      </c>
      <c r="B83" s="77" t="s">
        <v>12</v>
      </c>
      <c r="C83" s="77">
        <v>20</v>
      </c>
      <c r="D83" s="77" t="s">
        <v>9</v>
      </c>
      <c r="E83" s="77" t="s">
        <v>271</v>
      </c>
      <c r="F83" s="77">
        <v>0.39</v>
      </c>
      <c r="G83" s="77">
        <v>0.39</v>
      </c>
      <c r="H83" s="77">
        <v>149.58000000000001</v>
      </c>
      <c r="I83" s="77">
        <v>149.97</v>
      </c>
      <c r="J83" s="77">
        <v>149.58000000000001</v>
      </c>
      <c r="K83" s="77">
        <v>149.97</v>
      </c>
      <c r="L83" s="76">
        <v>0</v>
      </c>
      <c r="M83" s="77">
        <f t="shared" si="3"/>
        <v>0</v>
      </c>
      <c r="N83" s="68">
        <f t="shared" si="4"/>
        <v>0.38999999999998636</v>
      </c>
      <c r="O83" s="68">
        <f t="shared" si="5"/>
        <v>0</v>
      </c>
    </row>
    <row r="84" spans="1:15" x14ac:dyDescent="0.35">
      <c r="A84" s="68">
        <v>1568</v>
      </c>
      <c r="B84" s="76" t="s">
        <v>12</v>
      </c>
      <c r="C84" s="76">
        <v>21</v>
      </c>
      <c r="D84" s="76" t="s">
        <v>9</v>
      </c>
      <c r="E84" s="76">
        <v>1</v>
      </c>
      <c r="F84" s="76">
        <v>1.51</v>
      </c>
      <c r="G84" s="76">
        <v>1.51</v>
      </c>
      <c r="H84" s="76">
        <v>155.5</v>
      </c>
      <c r="I84" s="76">
        <v>157.01</v>
      </c>
      <c r="J84" s="76">
        <v>155.5</v>
      </c>
      <c r="K84" s="76">
        <v>157.01</v>
      </c>
      <c r="L84" s="76">
        <v>0</v>
      </c>
      <c r="M84" s="77">
        <f t="shared" si="3"/>
        <v>0</v>
      </c>
      <c r="N84" s="68">
        <f t="shared" si="4"/>
        <v>1.5099999999999909</v>
      </c>
      <c r="O84" s="68">
        <f t="shared" si="5"/>
        <v>0</v>
      </c>
    </row>
    <row r="85" spans="1:15" x14ac:dyDescent="0.35">
      <c r="A85" s="68">
        <v>1568</v>
      </c>
      <c r="B85" s="77" t="s">
        <v>12</v>
      </c>
      <c r="C85" s="77">
        <v>21</v>
      </c>
      <c r="D85" s="77" t="s">
        <v>9</v>
      </c>
      <c r="E85" s="77">
        <v>2</v>
      </c>
      <c r="F85" s="77">
        <v>0.95</v>
      </c>
      <c r="G85" s="77">
        <v>0.95</v>
      </c>
      <c r="H85" s="77">
        <v>157.01</v>
      </c>
      <c r="I85" s="77">
        <v>157.96</v>
      </c>
      <c r="J85" s="77">
        <v>157.01</v>
      </c>
      <c r="K85" s="77">
        <v>157.96</v>
      </c>
      <c r="L85" s="76">
        <v>0</v>
      </c>
      <c r="M85" s="77">
        <f t="shared" si="3"/>
        <v>0</v>
      </c>
      <c r="N85" s="68">
        <f t="shared" si="4"/>
        <v>0.95000000000001705</v>
      </c>
      <c r="O85" s="68">
        <f t="shared" si="5"/>
        <v>0</v>
      </c>
    </row>
    <row r="86" spans="1:15" x14ac:dyDescent="0.35">
      <c r="A86" s="68">
        <v>1568</v>
      </c>
      <c r="B86" s="76" t="s">
        <v>12</v>
      </c>
      <c r="C86" s="76">
        <v>21</v>
      </c>
      <c r="D86" s="76" t="s">
        <v>9</v>
      </c>
      <c r="E86" s="76" t="s">
        <v>271</v>
      </c>
      <c r="F86" s="76">
        <v>0.56999999999999995</v>
      </c>
      <c r="G86" s="76">
        <v>0.56999999999999995</v>
      </c>
      <c r="H86" s="76">
        <v>157.96</v>
      </c>
      <c r="I86" s="76">
        <v>158.53</v>
      </c>
      <c r="J86" s="76">
        <v>157.96</v>
      </c>
      <c r="K86" s="76">
        <v>158.53</v>
      </c>
      <c r="L86" s="76">
        <v>0</v>
      </c>
      <c r="M86" s="77">
        <f t="shared" si="3"/>
        <v>0</v>
      </c>
      <c r="N86" s="68">
        <f t="shared" si="4"/>
        <v>0.56999999999999318</v>
      </c>
      <c r="O86" s="68">
        <f t="shared" si="5"/>
        <v>0</v>
      </c>
    </row>
    <row r="87" spans="1:15" x14ac:dyDescent="0.35">
      <c r="A87" s="68">
        <v>1568</v>
      </c>
      <c r="B87" s="77" t="s">
        <v>12</v>
      </c>
      <c r="C87" s="77">
        <v>22</v>
      </c>
      <c r="D87" s="77" t="s">
        <v>9</v>
      </c>
      <c r="E87" s="77">
        <v>1</v>
      </c>
      <c r="F87" s="77">
        <v>1.5</v>
      </c>
      <c r="G87" s="77">
        <v>1.5</v>
      </c>
      <c r="H87" s="77">
        <v>165.3</v>
      </c>
      <c r="I87" s="77">
        <v>166.8</v>
      </c>
      <c r="J87" s="77">
        <v>165.3</v>
      </c>
      <c r="K87" s="77">
        <v>166.8</v>
      </c>
      <c r="L87" s="76">
        <v>0</v>
      </c>
      <c r="M87" s="77">
        <f t="shared" si="3"/>
        <v>0</v>
      </c>
      <c r="N87" s="68">
        <f t="shared" si="4"/>
        <v>1.5</v>
      </c>
      <c r="O87" s="68">
        <f t="shared" si="5"/>
        <v>0</v>
      </c>
    </row>
    <row r="88" spans="1:15" x14ac:dyDescent="0.35">
      <c r="A88" s="68">
        <v>1568</v>
      </c>
      <c r="B88" s="76" t="s">
        <v>12</v>
      </c>
      <c r="C88" s="76">
        <v>22</v>
      </c>
      <c r="D88" s="76" t="s">
        <v>9</v>
      </c>
      <c r="E88" s="76">
        <v>2</v>
      </c>
      <c r="F88" s="76">
        <v>1.05</v>
      </c>
      <c r="G88" s="76">
        <v>1.05</v>
      </c>
      <c r="H88" s="76">
        <v>166.8</v>
      </c>
      <c r="I88" s="76">
        <v>167.85</v>
      </c>
      <c r="J88" s="76">
        <v>166.8</v>
      </c>
      <c r="K88" s="76">
        <v>167.85</v>
      </c>
      <c r="L88" s="76">
        <v>0</v>
      </c>
      <c r="M88" s="77">
        <f t="shared" si="3"/>
        <v>0</v>
      </c>
      <c r="N88" s="68">
        <f t="shared" si="4"/>
        <v>1.0499999999999829</v>
      </c>
      <c r="O88" s="68">
        <f t="shared" si="5"/>
        <v>0</v>
      </c>
    </row>
    <row r="89" spans="1:15" x14ac:dyDescent="0.35">
      <c r="A89" s="68">
        <v>1568</v>
      </c>
      <c r="B89" s="77" t="s">
        <v>12</v>
      </c>
      <c r="C89" s="77">
        <v>22</v>
      </c>
      <c r="D89" s="77" t="s">
        <v>9</v>
      </c>
      <c r="E89" s="77" t="s">
        <v>271</v>
      </c>
      <c r="F89" s="77">
        <v>0.32</v>
      </c>
      <c r="G89" s="77">
        <v>0.32</v>
      </c>
      <c r="H89" s="77">
        <v>167.85</v>
      </c>
      <c r="I89" s="77">
        <v>168.17</v>
      </c>
      <c r="J89" s="77">
        <v>167.85</v>
      </c>
      <c r="K89" s="77">
        <v>168.17</v>
      </c>
      <c r="L89" s="76">
        <v>0</v>
      </c>
      <c r="M89" s="77">
        <f t="shared" si="3"/>
        <v>0</v>
      </c>
      <c r="N89" s="68">
        <f t="shared" si="4"/>
        <v>0.31999999999999318</v>
      </c>
      <c r="O89" s="68">
        <f t="shared" si="5"/>
        <v>0</v>
      </c>
    </row>
    <row r="90" spans="1:15" x14ac:dyDescent="0.35">
      <c r="A90" s="68">
        <v>1568</v>
      </c>
      <c r="B90" s="76" t="s">
        <v>12</v>
      </c>
      <c r="C90" s="76">
        <v>23</v>
      </c>
      <c r="D90" s="76" t="s">
        <v>9</v>
      </c>
      <c r="E90" s="76">
        <v>1</v>
      </c>
      <c r="F90" s="76">
        <v>1.49</v>
      </c>
      <c r="G90" s="76">
        <v>1.49</v>
      </c>
      <c r="H90" s="76">
        <v>169.2</v>
      </c>
      <c r="I90" s="76">
        <v>170.69</v>
      </c>
      <c r="J90" s="76">
        <v>169.2</v>
      </c>
      <c r="K90" s="76">
        <v>170.69</v>
      </c>
      <c r="L90" s="76">
        <v>0</v>
      </c>
      <c r="M90" s="77">
        <f t="shared" si="3"/>
        <v>0</v>
      </c>
      <c r="N90" s="68">
        <f t="shared" si="4"/>
        <v>1.4900000000000091</v>
      </c>
      <c r="O90" s="68">
        <f t="shared" si="5"/>
        <v>0</v>
      </c>
    </row>
    <row r="91" spans="1:15" x14ac:dyDescent="0.35">
      <c r="A91" s="68">
        <v>1568</v>
      </c>
      <c r="B91" s="77" t="s">
        <v>12</v>
      </c>
      <c r="C91" s="77">
        <v>23</v>
      </c>
      <c r="D91" s="77" t="s">
        <v>9</v>
      </c>
      <c r="E91" s="77">
        <v>2</v>
      </c>
      <c r="F91" s="77">
        <v>0.61</v>
      </c>
      <c r="G91" s="77">
        <v>0.61</v>
      </c>
      <c r="H91" s="77">
        <v>170.69</v>
      </c>
      <c r="I91" s="77">
        <v>171.3</v>
      </c>
      <c r="J91" s="77">
        <v>170.69</v>
      </c>
      <c r="K91" s="77">
        <v>171.3</v>
      </c>
      <c r="L91" s="76">
        <v>0</v>
      </c>
      <c r="M91" s="77">
        <f t="shared" si="3"/>
        <v>0</v>
      </c>
      <c r="N91" s="68">
        <f t="shared" si="4"/>
        <v>0.61000000000001364</v>
      </c>
      <c r="O91" s="68">
        <f t="shared" si="5"/>
        <v>0</v>
      </c>
    </row>
    <row r="92" spans="1:15" x14ac:dyDescent="0.35">
      <c r="A92" s="68">
        <v>1568</v>
      </c>
      <c r="B92" s="76" t="s">
        <v>12</v>
      </c>
      <c r="C92" s="76">
        <v>23</v>
      </c>
      <c r="D92" s="76" t="s">
        <v>9</v>
      </c>
      <c r="E92" s="76" t="s">
        <v>271</v>
      </c>
      <c r="F92" s="76">
        <v>0.21</v>
      </c>
      <c r="G92" s="76">
        <v>0.21</v>
      </c>
      <c r="H92" s="76">
        <v>171.3</v>
      </c>
      <c r="I92" s="76">
        <v>171.51</v>
      </c>
      <c r="J92" s="76">
        <v>171.3</v>
      </c>
      <c r="K92" s="76">
        <v>171.51</v>
      </c>
      <c r="L92" s="76">
        <v>0</v>
      </c>
      <c r="M92" s="77">
        <f t="shared" si="3"/>
        <v>0</v>
      </c>
      <c r="N92" s="68">
        <f t="shared" si="4"/>
        <v>0.20999999999997954</v>
      </c>
      <c r="O92" s="68">
        <f t="shared" si="5"/>
        <v>0</v>
      </c>
    </row>
    <row r="93" spans="1:15" x14ac:dyDescent="0.35">
      <c r="A93" s="68">
        <v>1568</v>
      </c>
      <c r="B93" s="77" t="s">
        <v>12</v>
      </c>
      <c r="C93" s="77">
        <v>24</v>
      </c>
      <c r="D93" s="77" t="s">
        <v>9</v>
      </c>
      <c r="E93" s="77">
        <v>1</v>
      </c>
      <c r="F93" s="77">
        <v>1.5</v>
      </c>
      <c r="G93" s="77">
        <v>1.5</v>
      </c>
      <c r="H93" s="77">
        <v>175</v>
      </c>
      <c r="I93" s="77">
        <v>176.5</v>
      </c>
      <c r="J93" s="77">
        <v>175</v>
      </c>
      <c r="K93" s="77">
        <v>176.5</v>
      </c>
      <c r="L93" s="76">
        <v>0</v>
      </c>
      <c r="M93" s="77">
        <f t="shared" si="3"/>
        <v>0</v>
      </c>
      <c r="N93" s="68">
        <f t="shared" si="4"/>
        <v>1.5</v>
      </c>
      <c r="O93" s="68">
        <f t="shared" si="5"/>
        <v>0</v>
      </c>
    </row>
    <row r="94" spans="1:15" x14ac:dyDescent="0.35">
      <c r="A94" s="68">
        <v>1568</v>
      </c>
      <c r="B94" s="76" t="s">
        <v>12</v>
      </c>
      <c r="C94" s="76">
        <v>24</v>
      </c>
      <c r="D94" s="76" t="s">
        <v>9</v>
      </c>
      <c r="E94" s="76">
        <v>2</v>
      </c>
      <c r="F94" s="76">
        <v>1.34</v>
      </c>
      <c r="G94" s="76">
        <v>1.34</v>
      </c>
      <c r="H94" s="76">
        <v>176.5</v>
      </c>
      <c r="I94" s="76">
        <v>177.84</v>
      </c>
      <c r="J94" s="76">
        <v>176.5</v>
      </c>
      <c r="K94" s="76">
        <v>177.84</v>
      </c>
      <c r="L94" s="76">
        <v>0</v>
      </c>
      <c r="M94" s="77">
        <f t="shared" si="3"/>
        <v>0</v>
      </c>
      <c r="N94" s="68">
        <f t="shared" si="4"/>
        <v>1.3400000000000034</v>
      </c>
      <c r="O94" s="68">
        <f t="shared" si="5"/>
        <v>0</v>
      </c>
    </row>
    <row r="95" spans="1:15" x14ac:dyDescent="0.35">
      <c r="A95" s="68">
        <v>1568</v>
      </c>
      <c r="B95" s="77" t="s">
        <v>12</v>
      </c>
      <c r="C95" s="77">
        <v>24</v>
      </c>
      <c r="D95" s="77" t="s">
        <v>9</v>
      </c>
      <c r="E95" s="77" t="s">
        <v>271</v>
      </c>
      <c r="F95" s="77">
        <v>0.24</v>
      </c>
      <c r="G95" s="77">
        <v>0.24</v>
      </c>
      <c r="H95" s="77">
        <v>177.84</v>
      </c>
      <c r="I95" s="77">
        <v>178.08</v>
      </c>
      <c r="J95" s="77">
        <v>177.84</v>
      </c>
      <c r="K95" s="77">
        <v>178.08</v>
      </c>
      <c r="L95" s="76">
        <v>0</v>
      </c>
      <c r="M95" s="77">
        <f t="shared" si="3"/>
        <v>0</v>
      </c>
      <c r="N95" s="68">
        <f t="shared" si="4"/>
        <v>0.24000000000000909</v>
      </c>
      <c r="O95" s="68">
        <f t="shared" si="5"/>
        <v>0</v>
      </c>
    </row>
    <row r="96" spans="1:15" x14ac:dyDescent="0.35">
      <c r="A96" s="68">
        <v>1568</v>
      </c>
      <c r="B96" s="76" t="s">
        <v>12</v>
      </c>
      <c r="C96" s="76">
        <v>25</v>
      </c>
      <c r="D96" s="76" t="s">
        <v>9</v>
      </c>
      <c r="E96" s="76">
        <v>1</v>
      </c>
      <c r="F96" s="76">
        <v>1.39</v>
      </c>
      <c r="G96" s="76">
        <v>1.39</v>
      </c>
      <c r="H96" s="76">
        <v>179.7</v>
      </c>
      <c r="I96" s="76">
        <v>181.09</v>
      </c>
      <c r="J96" s="76">
        <v>179.7</v>
      </c>
      <c r="K96" s="76">
        <v>181.09</v>
      </c>
      <c r="L96" s="76">
        <v>0</v>
      </c>
      <c r="M96" s="77">
        <f t="shared" si="3"/>
        <v>0</v>
      </c>
      <c r="N96" s="68">
        <f t="shared" si="4"/>
        <v>1.3900000000000148</v>
      </c>
      <c r="O96" s="68">
        <f t="shared" si="5"/>
        <v>0</v>
      </c>
    </row>
    <row r="97" spans="1:16" x14ac:dyDescent="0.35">
      <c r="A97" s="68">
        <v>1568</v>
      </c>
      <c r="B97" s="77" t="s">
        <v>12</v>
      </c>
      <c r="C97" s="77">
        <v>25</v>
      </c>
      <c r="D97" s="77" t="s">
        <v>9</v>
      </c>
      <c r="E97" s="77">
        <v>2</v>
      </c>
      <c r="F97" s="77">
        <v>0.56000000000000005</v>
      </c>
      <c r="G97" s="77">
        <v>0.56000000000000005</v>
      </c>
      <c r="H97" s="77">
        <v>181.09</v>
      </c>
      <c r="I97" s="77">
        <v>181.65</v>
      </c>
      <c r="J97" s="77">
        <v>181.09</v>
      </c>
      <c r="K97" s="77">
        <v>181.65</v>
      </c>
      <c r="L97" s="76">
        <v>0</v>
      </c>
      <c r="M97" s="77">
        <f t="shared" si="3"/>
        <v>0</v>
      </c>
      <c r="N97" s="68">
        <f t="shared" si="4"/>
        <v>0.56000000000000227</v>
      </c>
      <c r="O97" s="68">
        <f t="shared" si="5"/>
        <v>0</v>
      </c>
    </row>
    <row r="98" spans="1:16" x14ac:dyDescent="0.35">
      <c r="A98" s="68">
        <v>1568</v>
      </c>
      <c r="B98" s="76" t="s">
        <v>12</v>
      </c>
      <c r="C98" s="76">
        <v>25</v>
      </c>
      <c r="D98" s="76" t="s">
        <v>9</v>
      </c>
      <c r="E98" s="76" t="s">
        <v>271</v>
      </c>
      <c r="F98" s="76">
        <v>0.23</v>
      </c>
      <c r="G98" s="76">
        <v>0.23</v>
      </c>
      <c r="H98" s="76">
        <v>181.65</v>
      </c>
      <c r="I98" s="76">
        <v>181.88</v>
      </c>
      <c r="J98" s="76">
        <v>181.65</v>
      </c>
      <c r="K98" s="76">
        <v>181.88</v>
      </c>
      <c r="L98" s="76">
        <v>0</v>
      </c>
      <c r="M98" s="77">
        <f t="shared" si="3"/>
        <v>0</v>
      </c>
      <c r="N98" s="68">
        <f t="shared" si="4"/>
        <v>0.22999999999998977</v>
      </c>
      <c r="O98" s="68">
        <f t="shared" si="5"/>
        <v>0</v>
      </c>
    </row>
    <row r="99" spans="1:16" x14ac:dyDescent="0.35">
      <c r="A99" s="68">
        <v>1568</v>
      </c>
      <c r="B99" s="77" t="s">
        <v>12</v>
      </c>
      <c r="C99" s="77">
        <v>26</v>
      </c>
      <c r="D99" s="77" t="s">
        <v>9</v>
      </c>
      <c r="E99" s="77" t="s">
        <v>271</v>
      </c>
      <c r="F99" s="77">
        <v>0.28999999999999998</v>
      </c>
      <c r="G99" s="77">
        <v>0.28999999999999998</v>
      </c>
      <c r="H99" s="77">
        <v>184.7</v>
      </c>
      <c r="I99" s="77">
        <v>184.99</v>
      </c>
      <c r="J99" s="77">
        <v>184.7</v>
      </c>
      <c r="K99" s="77">
        <v>184.99</v>
      </c>
      <c r="L99" s="76">
        <v>0</v>
      </c>
      <c r="M99" s="77">
        <f t="shared" si="3"/>
        <v>0</v>
      </c>
      <c r="N99" s="68">
        <f t="shared" si="4"/>
        <v>0.29000000000002046</v>
      </c>
      <c r="O99" s="68">
        <f t="shared" si="5"/>
        <v>0</v>
      </c>
    </row>
    <row r="100" spans="1:16" x14ac:dyDescent="0.35">
      <c r="A100" s="68">
        <v>1568</v>
      </c>
      <c r="B100" s="76" t="s">
        <v>12</v>
      </c>
      <c r="C100" s="76">
        <v>27</v>
      </c>
      <c r="D100" s="76" t="s">
        <v>9</v>
      </c>
      <c r="E100" s="76">
        <v>1</v>
      </c>
      <c r="F100" s="76">
        <v>1.51</v>
      </c>
      <c r="G100" s="76">
        <v>1.51</v>
      </c>
      <c r="H100" s="76">
        <v>189.5</v>
      </c>
      <c r="I100" s="76">
        <v>191.01</v>
      </c>
      <c r="J100" s="76">
        <v>189.5</v>
      </c>
      <c r="K100" s="76">
        <v>190.92400000000001</v>
      </c>
      <c r="L100" s="76">
        <v>0</v>
      </c>
      <c r="M100" s="77">
        <f t="shared" si="3"/>
        <v>0</v>
      </c>
      <c r="N100" s="68">
        <f t="shared" si="4"/>
        <v>1.5099999999999909</v>
      </c>
      <c r="O100" s="68">
        <f t="shared" si="5"/>
        <v>0</v>
      </c>
    </row>
    <row r="101" spans="1:16" x14ac:dyDescent="0.35">
      <c r="A101" s="68">
        <v>1568</v>
      </c>
      <c r="B101" s="77" t="s">
        <v>12</v>
      </c>
      <c r="C101" s="77">
        <v>27</v>
      </c>
      <c r="D101" s="77" t="s">
        <v>9</v>
      </c>
      <c r="E101" s="77">
        <v>2</v>
      </c>
      <c r="F101" s="77">
        <v>1.5</v>
      </c>
      <c r="G101" s="77">
        <v>1.5</v>
      </c>
      <c r="H101" s="77">
        <v>191.01</v>
      </c>
      <c r="I101" s="77">
        <v>192.51</v>
      </c>
      <c r="J101" s="77">
        <v>190.92400000000001</v>
      </c>
      <c r="K101" s="77">
        <v>192.33799999999999</v>
      </c>
      <c r="L101" s="76">
        <v>0</v>
      </c>
      <c r="M101" s="77">
        <f t="shared" si="3"/>
        <v>0</v>
      </c>
      <c r="N101" s="68">
        <f t="shared" si="4"/>
        <v>1.5</v>
      </c>
      <c r="O101" s="68">
        <f t="shared" si="5"/>
        <v>0</v>
      </c>
    </row>
    <row r="102" spans="1:16" x14ac:dyDescent="0.35">
      <c r="A102" s="68">
        <v>1568</v>
      </c>
      <c r="B102" s="76" t="s">
        <v>12</v>
      </c>
      <c r="C102" s="76">
        <v>27</v>
      </c>
      <c r="D102" s="76" t="s">
        <v>9</v>
      </c>
      <c r="E102" s="76">
        <v>3</v>
      </c>
      <c r="F102" s="76">
        <v>1.08</v>
      </c>
      <c r="G102" s="76">
        <v>1.08</v>
      </c>
      <c r="H102" s="76">
        <v>192.51</v>
      </c>
      <c r="I102" s="76">
        <v>193.59</v>
      </c>
      <c r="J102" s="76">
        <v>192.33799999999999</v>
      </c>
      <c r="K102" s="76">
        <v>193.357</v>
      </c>
      <c r="L102" s="76">
        <v>0</v>
      </c>
      <c r="M102" s="77">
        <f t="shared" si="3"/>
        <v>0</v>
      </c>
      <c r="N102" s="68">
        <f t="shared" si="4"/>
        <v>1.0800000000000125</v>
      </c>
      <c r="O102" s="68">
        <f t="shared" si="5"/>
        <v>0</v>
      </c>
    </row>
    <row r="103" spans="1:16" x14ac:dyDescent="0.35">
      <c r="A103" s="68">
        <v>1568</v>
      </c>
      <c r="B103" s="77" t="s">
        <v>12</v>
      </c>
      <c r="C103" s="77">
        <v>27</v>
      </c>
      <c r="D103" s="77" t="s">
        <v>9</v>
      </c>
      <c r="E103" s="77">
        <v>4</v>
      </c>
      <c r="F103" s="77">
        <v>0.53</v>
      </c>
      <c r="G103" s="77">
        <v>0.53</v>
      </c>
      <c r="H103" s="77">
        <v>193.59</v>
      </c>
      <c r="I103" s="77">
        <v>194.12</v>
      </c>
      <c r="J103" s="77">
        <v>193.357</v>
      </c>
      <c r="K103" s="77">
        <v>193.857</v>
      </c>
      <c r="L103" s="76">
        <v>0</v>
      </c>
      <c r="M103" s="77">
        <f t="shared" si="3"/>
        <v>0</v>
      </c>
      <c r="N103" s="68">
        <f t="shared" si="4"/>
        <v>0.53000000000000114</v>
      </c>
      <c r="O103" s="68">
        <f t="shared" si="5"/>
        <v>0</v>
      </c>
    </row>
    <row r="104" spans="1:16" x14ac:dyDescent="0.35">
      <c r="A104" s="68">
        <v>1568</v>
      </c>
      <c r="B104" s="76" t="s">
        <v>12</v>
      </c>
      <c r="C104" s="76">
        <v>27</v>
      </c>
      <c r="D104" s="76" t="s">
        <v>9</v>
      </c>
      <c r="E104" s="76" t="s">
        <v>271</v>
      </c>
      <c r="F104" s="76">
        <v>0.47</v>
      </c>
      <c r="G104" s="76">
        <v>0.47</v>
      </c>
      <c r="H104" s="76">
        <v>194.12</v>
      </c>
      <c r="I104" s="76">
        <v>194.59</v>
      </c>
      <c r="J104" s="76">
        <v>193.857</v>
      </c>
      <c r="K104" s="76">
        <v>194.3</v>
      </c>
      <c r="L104" s="76">
        <v>0</v>
      </c>
      <c r="M104" s="77">
        <f t="shared" si="3"/>
        <v>0</v>
      </c>
      <c r="N104" s="68">
        <f t="shared" si="4"/>
        <v>0.46999999999999886</v>
      </c>
      <c r="O104" s="68">
        <f t="shared" si="5"/>
        <v>0</v>
      </c>
    </row>
    <row r="105" spans="1:16" x14ac:dyDescent="0.35">
      <c r="A105" s="68">
        <v>1568</v>
      </c>
      <c r="B105" s="77" t="s">
        <v>12</v>
      </c>
      <c r="C105" s="77">
        <v>28</v>
      </c>
      <c r="D105" s="77" t="s">
        <v>9</v>
      </c>
      <c r="E105" s="77">
        <v>1</v>
      </c>
      <c r="F105" s="77">
        <v>0.89</v>
      </c>
      <c r="G105" s="77">
        <v>0.89</v>
      </c>
      <c r="H105" s="77">
        <v>194.3</v>
      </c>
      <c r="I105" s="77">
        <v>195.19</v>
      </c>
      <c r="J105" s="77">
        <v>194.3</v>
      </c>
      <c r="K105" s="77">
        <v>195.19</v>
      </c>
      <c r="L105" s="76">
        <v>0</v>
      </c>
      <c r="M105" s="77">
        <f t="shared" si="3"/>
        <v>0</v>
      </c>
      <c r="N105" s="68">
        <f t="shared" si="4"/>
        <v>0.88999999999998636</v>
      </c>
      <c r="O105" s="68">
        <f t="shared" si="5"/>
        <v>0</v>
      </c>
    </row>
    <row r="106" spans="1:16" x14ac:dyDescent="0.35">
      <c r="A106" s="68">
        <v>1568</v>
      </c>
      <c r="B106" s="76" t="s">
        <v>12</v>
      </c>
      <c r="C106" s="76">
        <v>28</v>
      </c>
      <c r="D106" s="76" t="s">
        <v>9</v>
      </c>
      <c r="E106" s="76" t="s">
        <v>271</v>
      </c>
      <c r="F106" s="76">
        <v>0.4</v>
      </c>
      <c r="G106" s="76">
        <v>0.4</v>
      </c>
      <c r="H106" s="76">
        <v>195.19</v>
      </c>
      <c r="I106" s="76">
        <v>195.59</v>
      </c>
      <c r="J106" s="76">
        <v>195.19</v>
      </c>
      <c r="K106" s="76">
        <v>195.59</v>
      </c>
      <c r="L106" s="76">
        <v>0</v>
      </c>
      <c r="M106" s="77">
        <f t="shared" si="3"/>
        <v>0</v>
      </c>
      <c r="N106" s="68">
        <f t="shared" si="4"/>
        <v>0.40000000000000568</v>
      </c>
      <c r="O106" s="68">
        <f t="shared" si="5"/>
        <v>0</v>
      </c>
    </row>
    <row r="107" spans="1:16" ht="46" x14ac:dyDescent="0.35">
      <c r="A107" s="68" t="s">
        <v>256</v>
      </c>
      <c r="B107" s="75" t="s">
        <v>257</v>
      </c>
      <c r="C107" s="75" t="s">
        <v>258</v>
      </c>
      <c r="D107" s="75" t="s">
        <v>259</v>
      </c>
      <c r="E107" s="75" t="s">
        <v>260</v>
      </c>
      <c r="F107" s="75" t="s">
        <v>261</v>
      </c>
      <c r="G107" s="75" t="s">
        <v>262</v>
      </c>
      <c r="H107" s="75" t="s">
        <v>263</v>
      </c>
      <c r="I107" s="75" t="s">
        <v>264</v>
      </c>
      <c r="J107" s="75" t="s">
        <v>265</v>
      </c>
      <c r="K107" s="75" t="s">
        <v>266</v>
      </c>
      <c r="L107" s="75" t="s">
        <v>267</v>
      </c>
      <c r="M107" s="75" t="s">
        <v>268</v>
      </c>
      <c r="N107" s="75"/>
      <c r="O107" s="75" t="s">
        <v>269</v>
      </c>
      <c r="P107" s="74" t="s">
        <v>270</v>
      </c>
    </row>
    <row r="108" spans="1:16" x14ac:dyDescent="0.35">
      <c r="A108" s="68">
        <v>1569</v>
      </c>
      <c r="B108" s="77" t="s">
        <v>12</v>
      </c>
      <c r="C108" s="77">
        <v>21</v>
      </c>
      <c r="D108" s="77" t="s">
        <v>13</v>
      </c>
      <c r="E108" s="77">
        <v>1</v>
      </c>
      <c r="F108" s="77">
        <v>1.42</v>
      </c>
      <c r="G108" s="77">
        <v>1.42</v>
      </c>
      <c r="H108" s="77">
        <v>195.2</v>
      </c>
      <c r="I108" s="77">
        <v>196.62</v>
      </c>
      <c r="J108" s="77">
        <v>195.2</v>
      </c>
      <c r="K108" s="77">
        <v>196.62</v>
      </c>
      <c r="L108" s="68">
        <v>9.9999999999909051E-3</v>
      </c>
      <c r="M108" s="76">
        <v>9.9999999999909103E-3</v>
      </c>
      <c r="N108" s="77">
        <f>M108*100</f>
        <v>0.99999999999909106</v>
      </c>
      <c r="O108" s="68">
        <f t="shared" ref="O108:O151" si="6">I108-H108</f>
        <v>1.4200000000000159</v>
      </c>
      <c r="P108">
        <f>N108/O108</f>
        <v>0.70422535211202808</v>
      </c>
    </row>
    <row r="109" spans="1:16" x14ac:dyDescent="0.35">
      <c r="A109" s="68">
        <v>1569</v>
      </c>
      <c r="B109" s="76" t="s">
        <v>12</v>
      </c>
      <c r="C109" s="76">
        <v>21</v>
      </c>
      <c r="D109" s="76" t="s">
        <v>13</v>
      </c>
      <c r="E109" s="76">
        <v>2</v>
      </c>
      <c r="F109" s="76">
        <v>0.77</v>
      </c>
      <c r="G109" s="76">
        <v>0.77</v>
      </c>
      <c r="H109" s="76">
        <v>196.62</v>
      </c>
      <c r="I109" s="76">
        <v>197.39</v>
      </c>
      <c r="J109" s="76">
        <v>196.62</v>
      </c>
      <c r="K109" s="76">
        <v>197.39</v>
      </c>
      <c r="M109" s="76">
        <v>0</v>
      </c>
      <c r="N109" s="77">
        <f t="shared" ref="N109:N151" si="7">M109*100</f>
        <v>0</v>
      </c>
      <c r="O109" s="68">
        <f t="shared" si="6"/>
        <v>0.76999999999998181</v>
      </c>
      <c r="P109">
        <f t="shared" ref="P109:P151" si="8">N109/O109</f>
        <v>0</v>
      </c>
    </row>
    <row r="110" spans="1:16" x14ac:dyDescent="0.35">
      <c r="A110" s="68">
        <v>1569</v>
      </c>
      <c r="B110" s="77" t="s">
        <v>12</v>
      </c>
      <c r="C110" s="77">
        <v>21</v>
      </c>
      <c r="D110" s="77" t="s">
        <v>13</v>
      </c>
      <c r="E110" s="77" t="s">
        <v>271</v>
      </c>
      <c r="F110" s="77">
        <v>0.28000000000000003</v>
      </c>
      <c r="G110" s="77">
        <v>0.28000000000000003</v>
      </c>
      <c r="H110" s="77">
        <v>197.39</v>
      </c>
      <c r="I110" s="77">
        <v>197.67</v>
      </c>
      <c r="J110" s="77">
        <v>197.39</v>
      </c>
      <c r="K110" s="77">
        <v>197.67</v>
      </c>
      <c r="M110" s="77">
        <v>0</v>
      </c>
      <c r="N110" s="77">
        <f t="shared" si="7"/>
        <v>0</v>
      </c>
      <c r="O110" s="68">
        <f t="shared" si="6"/>
        <v>0.28000000000000114</v>
      </c>
      <c r="P110">
        <f t="shared" si="8"/>
        <v>0</v>
      </c>
    </row>
    <row r="111" spans="1:16" x14ac:dyDescent="0.35">
      <c r="A111" s="68">
        <v>1569</v>
      </c>
      <c r="B111" s="76" t="s">
        <v>12</v>
      </c>
      <c r="C111" s="76">
        <v>22</v>
      </c>
      <c r="D111" s="76" t="s">
        <v>13</v>
      </c>
      <c r="E111" s="76">
        <v>1</v>
      </c>
      <c r="F111" s="76">
        <v>1.23</v>
      </c>
      <c r="G111" s="76">
        <v>1.23</v>
      </c>
      <c r="H111" s="76">
        <v>205</v>
      </c>
      <c r="I111" s="76">
        <v>206.23</v>
      </c>
      <c r="J111" s="76">
        <v>205</v>
      </c>
      <c r="K111" s="76">
        <v>206.23</v>
      </c>
      <c r="L111" s="68">
        <v>7.0000000000050022E-3</v>
      </c>
      <c r="M111" s="68">
        <v>7.0000000000050022E-3</v>
      </c>
      <c r="N111" s="77">
        <f t="shared" si="7"/>
        <v>0.70000000000050022</v>
      </c>
      <c r="O111" s="68">
        <f t="shared" si="6"/>
        <v>1.2299999999999898</v>
      </c>
      <c r="P111">
        <f t="shared" si="8"/>
        <v>0.56910569105732201</v>
      </c>
    </row>
    <row r="112" spans="1:16" x14ac:dyDescent="0.35">
      <c r="A112" s="68">
        <v>1569</v>
      </c>
      <c r="B112" s="77" t="s">
        <v>12</v>
      </c>
      <c r="C112" s="77">
        <v>22</v>
      </c>
      <c r="D112" s="77" t="s">
        <v>13</v>
      </c>
      <c r="E112" s="77" t="s">
        <v>271</v>
      </c>
      <c r="F112" s="77">
        <v>0.28999999999999998</v>
      </c>
      <c r="G112" s="77">
        <v>0.28999999999999998</v>
      </c>
      <c r="H112" s="77">
        <v>206.23</v>
      </c>
      <c r="I112" s="77">
        <v>206.52</v>
      </c>
      <c r="J112" s="77">
        <v>206.23</v>
      </c>
      <c r="K112" s="77">
        <v>206.52</v>
      </c>
      <c r="M112" s="77">
        <v>0</v>
      </c>
      <c r="N112" s="77">
        <f t="shared" si="7"/>
        <v>0</v>
      </c>
      <c r="O112" s="68">
        <f t="shared" si="6"/>
        <v>0.29000000000002046</v>
      </c>
      <c r="P112">
        <f t="shared" si="8"/>
        <v>0</v>
      </c>
    </row>
    <row r="113" spans="1:16" x14ac:dyDescent="0.35">
      <c r="A113" s="68">
        <v>1569</v>
      </c>
      <c r="B113" s="76" t="s">
        <v>12</v>
      </c>
      <c r="C113" s="76">
        <v>23</v>
      </c>
      <c r="D113" s="76" t="s">
        <v>13</v>
      </c>
      <c r="E113" s="76">
        <v>1</v>
      </c>
      <c r="F113" s="76">
        <v>1.1200000000000001</v>
      </c>
      <c r="G113" s="76">
        <v>1.1200000000000001</v>
      </c>
      <c r="H113" s="76">
        <v>214.8</v>
      </c>
      <c r="I113" s="76">
        <v>215.92</v>
      </c>
      <c r="J113" s="76">
        <v>214.8</v>
      </c>
      <c r="K113" s="76">
        <v>215.92</v>
      </c>
      <c r="M113" s="76">
        <v>0</v>
      </c>
      <c r="N113" s="77">
        <f t="shared" si="7"/>
        <v>0</v>
      </c>
      <c r="O113" s="68">
        <f t="shared" si="6"/>
        <v>1.1199999999999761</v>
      </c>
      <c r="P113">
        <f t="shared" si="8"/>
        <v>0</v>
      </c>
    </row>
    <row r="114" spans="1:16" x14ac:dyDescent="0.35">
      <c r="A114" s="68">
        <v>1569</v>
      </c>
      <c r="B114" s="77" t="s">
        <v>12</v>
      </c>
      <c r="C114" s="77">
        <v>23</v>
      </c>
      <c r="D114" s="77" t="s">
        <v>13</v>
      </c>
      <c r="E114" s="77">
        <v>2</v>
      </c>
      <c r="F114" s="77">
        <v>0.96</v>
      </c>
      <c r="G114" s="77">
        <v>0.96</v>
      </c>
      <c r="H114" s="77">
        <v>215.92</v>
      </c>
      <c r="I114" s="77">
        <v>216.88</v>
      </c>
      <c r="J114" s="77">
        <v>215.92</v>
      </c>
      <c r="K114" s="77">
        <v>216.88</v>
      </c>
      <c r="L114" s="68">
        <v>8.0000000000097771E-3</v>
      </c>
      <c r="M114" s="68">
        <v>2.8000000000020009E-2</v>
      </c>
      <c r="N114" s="77">
        <f t="shared" si="7"/>
        <v>2.8000000000020009</v>
      </c>
      <c r="O114" s="68">
        <f t="shared" si="6"/>
        <v>0.96000000000000796</v>
      </c>
      <c r="P114">
        <f t="shared" si="8"/>
        <v>2.9166666666687266</v>
      </c>
    </row>
    <row r="115" spans="1:16" x14ac:dyDescent="0.35">
      <c r="A115" s="68">
        <v>1569</v>
      </c>
      <c r="B115" s="76" t="s">
        <v>12</v>
      </c>
      <c r="C115" s="76">
        <v>23</v>
      </c>
      <c r="D115" s="76" t="s">
        <v>13</v>
      </c>
      <c r="E115" s="76">
        <v>3</v>
      </c>
      <c r="F115" s="76">
        <v>0.71</v>
      </c>
      <c r="G115" s="76">
        <v>0.71</v>
      </c>
      <c r="H115" s="76">
        <v>216.88</v>
      </c>
      <c r="I115" s="76">
        <v>217.59</v>
      </c>
      <c r="J115" s="76">
        <v>216.88</v>
      </c>
      <c r="K115" s="76">
        <v>217.59</v>
      </c>
      <c r="L115" s="68">
        <v>7.0000000000050022E-3</v>
      </c>
      <c r="M115" s="68">
        <v>7.0000000000050022E-3</v>
      </c>
      <c r="N115" s="77">
        <f t="shared" si="7"/>
        <v>0.70000000000050022</v>
      </c>
      <c r="O115" s="68">
        <f t="shared" si="6"/>
        <v>0.71000000000000796</v>
      </c>
      <c r="P115">
        <f t="shared" si="8"/>
        <v>0.98591549295843994</v>
      </c>
    </row>
    <row r="116" spans="1:16" x14ac:dyDescent="0.35">
      <c r="A116" s="68">
        <v>1569</v>
      </c>
      <c r="B116" s="77" t="s">
        <v>12</v>
      </c>
      <c r="C116" s="77">
        <v>23</v>
      </c>
      <c r="D116" s="77" t="s">
        <v>13</v>
      </c>
      <c r="E116" s="77" t="s">
        <v>271</v>
      </c>
      <c r="F116" s="77">
        <v>0.22</v>
      </c>
      <c r="G116" s="77">
        <v>0.22</v>
      </c>
      <c r="H116" s="77">
        <v>217.59</v>
      </c>
      <c r="I116" s="77">
        <v>217.81</v>
      </c>
      <c r="J116" s="77">
        <v>217.59</v>
      </c>
      <c r="K116" s="77">
        <v>217.81</v>
      </c>
      <c r="L116" s="68">
        <v>1.4999999999986358E-2</v>
      </c>
      <c r="M116" s="68">
        <v>1.4999999999986358E-2</v>
      </c>
      <c r="N116" s="77">
        <f t="shared" si="7"/>
        <v>1.4999999999986358</v>
      </c>
      <c r="O116" s="68">
        <f t="shared" si="6"/>
        <v>0.21999999999999886</v>
      </c>
      <c r="P116">
        <f t="shared" si="8"/>
        <v>6.8181818181756526</v>
      </c>
    </row>
    <row r="117" spans="1:16" x14ac:dyDescent="0.35">
      <c r="A117" s="68">
        <v>1569</v>
      </c>
      <c r="B117" s="76" t="s">
        <v>12</v>
      </c>
      <c r="C117" s="76">
        <v>24</v>
      </c>
      <c r="D117" s="76" t="s">
        <v>13</v>
      </c>
      <c r="E117" s="76">
        <v>1</v>
      </c>
      <c r="F117" s="76">
        <v>1.02</v>
      </c>
      <c r="G117" s="76">
        <v>1.02</v>
      </c>
      <c r="H117" s="76">
        <v>224.6</v>
      </c>
      <c r="I117" s="76">
        <v>225.62</v>
      </c>
      <c r="J117" s="76">
        <v>224.6</v>
      </c>
      <c r="K117" s="76">
        <v>225.62</v>
      </c>
      <c r="L117" s="68">
        <v>3.4999999999996589E-2</v>
      </c>
      <c r="M117" s="68">
        <v>0.18100000000004002</v>
      </c>
      <c r="N117" s="77">
        <f t="shared" si="7"/>
        <v>18.100000000004002</v>
      </c>
      <c r="O117" s="68">
        <f t="shared" si="6"/>
        <v>1.0200000000000102</v>
      </c>
      <c r="P117">
        <f t="shared" si="8"/>
        <v>17.745098039219432</v>
      </c>
    </row>
    <row r="118" spans="1:16" x14ac:dyDescent="0.35">
      <c r="A118" s="68">
        <v>1569</v>
      </c>
      <c r="B118" s="77" t="s">
        <v>12</v>
      </c>
      <c r="C118" s="77">
        <v>24</v>
      </c>
      <c r="D118" s="77" t="s">
        <v>13</v>
      </c>
      <c r="E118" s="77">
        <v>2</v>
      </c>
      <c r="F118" s="77">
        <v>0.99</v>
      </c>
      <c r="G118" s="77">
        <v>0.99</v>
      </c>
      <c r="H118" s="77">
        <v>225.62</v>
      </c>
      <c r="I118" s="77">
        <v>226.61</v>
      </c>
      <c r="J118" s="77">
        <v>225.62</v>
      </c>
      <c r="K118" s="77">
        <v>226.61</v>
      </c>
      <c r="L118" s="68">
        <v>1.6000000000019554E-2</v>
      </c>
      <c r="M118" s="68">
        <v>0.20700000000005048</v>
      </c>
      <c r="N118" s="77">
        <f t="shared" si="7"/>
        <v>20.700000000005048</v>
      </c>
      <c r="O118" s="68">
        <f t="shared" si="6"/>
        <v>0.99000000000000909</v>
      </c>
      <c r="P118">
        <f t="shared" si="8"/>
        <v>20.909090909095816</v>
      </c>
    </row>
    <row r="119" spans="1:16" x14ac:dyDescent="0.35">
      <c r="A119" s="68">
        <v>1569</v>
      </c>
      <c r="B119" s="76" t="s">
        <v>12</v>
      </c>
      <c r="C119" s="76">
        <v>24</v>
      </c>
      <c r="D119" s="76" t="s">
        <v>13</v>
      </c>
      <c r="E119" s="76" t="s">
        <v>271</v>
      </c>
      <c r="F119" s="76">
        <v>0.17</v>
      </c>
      <c r="G119" s="76">
        <v>0.17</v>
      </c>
      <c r="H119" s="76">
        <v>226.61</v>
      </c>
      <c r="I119" s="76">
        <v>226.77</v>
      </c>
      <c r="J119" s="76">
        <v>226.61</v>
      </c>
      <c r="K119" s="76">
        <v>226.77</v>
      </c>
      <c r="L119" s="68">
        <v>8.9999999999861302E-3</v>
      </c>
      <c r="M119" s="68">
        <v>1.8000000000000682E-2</v>
      </c>
      <c r="N119" s="77">
        <f t="shared" si="7"/>
        <v>1.8000000000000682</v>
      </c>
      <c r="O119" s="68">
        <f t="shared" si="6"/>
        <v>0.15999999999999659</v>
      </c>
      <c r="P119">
        <f t="shared" si="8"/>
        <v>11.250000000000666</v>
      </c>
    </row>
    <row r="120" spans="1:16" x14ac:dyDescent="0.35">
      <c r="A120" s="68">
        <v>1569</v>
      </c>
      <c r="B120" s="77" t="s">
        <v>12</v>
      </c>
      <c r="C120" s="77">
        <v>25</v>
      </c>
      <c r="D120" s="77" t="s">
        <v>13</v>
      </c>
      <c r="E120" s="77">
        <v>1</v>
      </c>
      <c r="F120" s="77">
        <v>1.06</v>
      </c>
      <c r="G120" s="77">
        <v>1.06</v>
      </c>
      <c r="H120" s="77">
        <v>234.3</v>
      </c>
      <c r="I120" s="77">
        <v>235.36</v>
      </c>
      <c r="J120" s="77">
        <v>234.3</v>
      </c>
      <c r="K120" s="77">
        <v>235.36</v>
      </c>
      <c r="N120" s="77">
        <f t="shared" si="7"/>
        <v>0</v>
      </c>
      <c r="O120" s="68">
        <f t="shared" si="6"/>
        <v>1.0600000000000023</v>
      </c>
      <c r="P120">
        <f t="shared" si="8"/>
        <v>0</v>
      </c>
    </row>
    <row r="121" spans="1:16" x14ac:dyDescent="0.35">
      <c r="A121" s="68">
        <v>1569</v>
      </c>
      <c r="B121" s="76" t="s">
        <v>12</v>
      </c>
      <c r="C121" s="76">
        <v>25</v>
      </c>
      <c r="D121" s="76" t="s">
        <v>13</v>
      </c>
      <c r="E121" s="76" t="s">
        <v>271</v>
      </c>
      <c r="F121" s="76">
        <v>0.21</v>
      </c>
      <c r="G121" s="76">
        <v>0.21</v>
      </c>
      <c r="H121" s="76">
        <v>235.36</v>
      </c>
      <c r="I121" s="76">
        <v>235.57</v>
      </c>
      <c r="J121" s="76">
        <v>235.36</v>
      </c>
      <c r="K121" s="76">
        <v>235.57</v>
      </c>
      <c r="N121" s="77">
        <f t="shared" si="7"/>
        <v>0</v>
      </c>
      <c r="O121" s="68">
        <f t="shared" si="6"/>
        <v>0.20999999999997954</v>
      </c>
      <c r="P121">
        <f t="shared" si="8"/>
        <v>0</v>
      </c>
    </row>
    <row r="122" spans="1:16" x14ac:dyDescent="0.35">
      <c r="A122" s="68">
        <v>1569</v>
      </c>
      <c r="B122" s="77" t="s">
        <v>12</v>
      </c>
      <c r="C122" s="77">
        <v>26</v>
      </c>
      <c r="D122" s="77" t="s">
        <v>13</v>
      </c>
      <c r="E122" s="77" t="s">
        <v>271</v>
      </c>
      <c r="F122" s="77">
        <v>0.11</v>
      </c>
      <c r="G122" s="77">
        <v>0.11</v>
      </c>
      <c r="H122" s="77">
        <v>244.1</v>
      </c>
      <c r="I122" s="77">
        <v>244.21</v>
      </c>
      <c r="J122" s="77">
        <v>244.1</v>
      </c>
      <c r="K122" s="77">
        <v>244.21</v>
      </c>
      <c r="N122" s="77">
        <f t="shared" si="7"/>
        <v>0</v>
      </c>
      <c r="O122" s="68">
        <f t="shared" si="6"/>
        <v>0.11000000000001364</v>
      </c>
      <c r="P122">
        <f t="shared" si="8"/>
        <v>0</v>
      </c>
    </row>
    <row r="123" spans="1:16" x14ac:dyDescent="0.35">
      <c r="A123" s="68">
        <v>1569</v>
      </c>
      <c r="B123" s="76" t="s">
        <v>12</v>
      </c>
      <c r="C123" s="76">
        <v>27</v>
      </c>
      <c r="D123" s="76" t="s">
        <v>13</v>
      </c>
      <c r="E123" s="76">
        <v>1</v>
      </c>
      <c r="F123" s="76">
        <v>1.5</v>
      </c>
      <c r="G123" s="76">
        <v>1.5</v>
      </c>
      <c r="H123" s="76">
        <v>253.9</v>
      </c>
      <c r="I123" s="76">
        <v>255.4</v>
      </c>
      <c r="J123" s="76">
        <v>253.9</v>
      </c>
      <c r="K123" s="76">
        <v>255.4</v>
      </c>
      <c r="L123" s="68">
        <v>3.5000000000025011E-2</v>
      </c>
      <c r="M123" s="68">
        <v>3.5000000000025011E-2</v>
      </c>
      <c r="N123" s="77">
        <f t="shared" si="7"/>
        <v>3.5000000000025011</v>
      </c>
      <c r="O123" s="68">
        <f t="shared" si="6"/>
        <v>1.5</v>
      </c>
      <c r="P123">
        <f t="shared" si="8"/>
        <v>2.3333333333350006</v>
      </c>
    </row>
    <row r="124" spans="1:16" x14ac:dyDescent="0.35">
      <c r="A124" s="68">
        <v>1569</v>
      </c>
      <c r="B124" s="77" t="s">
        <v>12</v>
      </c>
      <c r="C124" s="77">
        <v>27</v>
      </c>
      <c r="D124" s="77" t="s">
        <v>13</v>
      </c>
      <c r="E124" s="77">
        <v>2</v>
      </c>
      <c r="F124" s="77">
        <v>1.47</v>
      </c>
      <c r="G124" s="77">
        <v>1.47</v>
      </c>
      <c r="H124" s="77">
        <v>255.4</v>
      </c>
      <c r="I124" s="77">
        <v>256.87</v>
      </c>
      <c r="J124" s="77">
        <v>255.4</v>
      </c>
      <c r="K124" s="77">
        <v>256.87</v>
      </c>
      <c r="L124" s="68">
        <v>1.2999999999976808E-2</v>
      </c>
      <c r="M124" s="68">
        <v>5.4999999999949978E-2</v>
      </c>
      <c r="N124" s="77">
        <f t="shared" si="7"/>
        <v>5.4999999999949978</v>
      </c>
      <c r="O124" s="68">
        <f t="shared" si="6"/>
        <v>1.4699999999999989</v>
      </c>
      <c r="P124">
        <f t="shared" si="8"/>
        <v>3.741496598636056</v>
      </c>
    </row>
    <row r="125" spans="1:16" x14ac:dyDescent="0.35">
      <c r="A125" s="68">
        <v>1569</v>
      </c>
      <c r="B125" s="76" t="s">
        <v>12</v>
      </c>
      <c r="C125" s="76">
        <v>27</v>
      </c>
      <c r="D125" s="76" t="s">
        <v>13</v>
      </c>
      <c r="E125" s="76">
        <v>3</v>
      </c>
      <c r="F125" s="76">
        <v>1.1599999999999999</v>
      </c>
      <c r="G125" s="76">
        <v>1.1599999999999999</v>
      </c>
      <c r="H125" s="76">
        <v>256.87</v>
      </c>
      <c r="I125" s="76">
        <v>258.02999999999997</v>
      </c>
      <c r="J125" s="76">
        <v>256.87</v>
      </c>
      <c r="K125" s="76">
        <v>258.02999999999997</v>
      </c>
      <c r="L125" s="68">
        <v>3.1000000000005912E-2</v>
      </c>
      <c r="M125" s="68">
        <v>3.1000000000005912E-2</v>
      </c>
      <c r="N125" s="77">
        <f t="shared" si="7"/>
        <v>3.1000000000005912</v>
      </c>
      <c r="O125" s="68">
        <f t="shared" si="6"/>
        <v>1.1599999999999682</v>
      </c>
      <c r="P125">
        <f t="shared" si="8"/>
        <v>2.672413793104031</v>
      </c>
    </row>
    <row r="126" spans="1:16" x14ac:dyDescent="0.35">
      <c r="A126" s="68">
        <v>1569</v>
      </c>
      <c r="B126" s="77" t="s">
        <v>12</v>
      </c>
      <c r="C126" s="77">
        <v>27</v>
      </c>
      <c r="D126" s="77" t="s">
        <v>13</v>
      </c>
      <c r="E126" s="77" t="s">
        <v>271</v>
      </c>
      <c r="F126" s="77">
        <v>0.12</v>
      </c>
      <c r="G126" s="77">
        <v>0.12</v>
      </c>
      <c r="H126" s="77">
        <v>258.02999999999997</v>
      </c>
      <c r="I126" s="77">
        <v>258.14999999999998</v>
      </c>
      <c r="J126" s="77">
        <v>258.02999999999997</v>
      </c>
      <c r="K126" s="77">
        <v>258.14999999999998</v>
      </c>
      <c r="L126" s="68">
        <v>9.9999999999909051E-3</v>
      </c>
      <c r="M126" s="68">
        <v>9.9999999999909051E-3</v>
      </c>
      <c r="N126" s="77">
        <f t="shared" si="7"/>
        <v>0.99999999999909051</v>
      </c>
      <c r="O126" s="68">
        <f t="shared" si="6"/>
        <v>0.12000000000000455</v>
      </c>
      <c r="P126">
        <f t="shared" si="8"/>
        <v>8.333333333325438</v>
      </c>
    </row>
    <row r="127" spans="1:16" x14ac:dyDescent="0.35">
      <c r="A127" s="68">
        <v>1569</v>
      </c>
      <c r="B127" s="76" t="s">
        <v>12</v>
      </c>
      <c r="C127" s="76">
        <v>28</v>
      </c>
      <c r="D127" s="76" t="s">
        <v>13</v>
      </c>
      <c r="E127" s="76">
        <v>1</v>
      </c>
      <c r="F127" s="76">
        <v>1.4</v>
      </c>
      <c r="G127" s="76">
        <v>1.4</v>
      </c>
      <c r="H127" s="76">
        <v>263.7</v>
      </c>
      <c r="I127" s="76">
        <v>265.10000000000002</v>
      </c>
      <c r="J127" s="76">
        <v>263.7</v>
      </c>
      <c r="K127" s="76">
        <v>265.10000000000002</v>
      </c>
      <c r="L127" s="68">
        <v>9.0000000000145519E-3</v>
      </c>
      <c r="M127" s="68">
        <v>0.29400000000003956</v>
      </c>
      <c r="N127" s="77">
        <f t="shared" si="7"/>
        <v>29.400000000003956</v>
      </c>
      <c r="O127" s="68">
        <f t="shared" si="6"/>
        <v>1.4000000000000341</v>
      </c>
      <c r="P127">
        <f t="shared" si="8"/>
        <v>21.000000000002313</v>
      </c>
    </row>
    <row r="128" spans="1:16" x14ac:dyDescent="0.35">
      <c r="A128" s="68">
        <v>1569</v>
      </c>
      <c r="B128" s="77" t="s">
        <v>12</v>
      </c>
      <c r="C128" s="77">
        <v>28</v>
      </c>
      <c r="D128" s="77" t="s">
        <v>13</v>
      </c>
      <c r="E128" s="77">
        <v>2</v>
      </c>
      <c r="F128" s="77">
        <v>1.1000000000000001</v>
      </c>
      <c r="G128" s="77">
        <v>1.1000000000000001</v>
      </c>
      <c r="H128" s="77">
        <v>265.10000000000002</v>
      </c>
      <c r="I128" s="77">
        <v>266.2</v>
      </c>
      <c r="J128" s="77">
        <v>265.10000000000002</v>
      </c>
      <c r="K128" s="77">
        <v>266.2</v>
      </c>
      <c r="L128" s="68">
        <v>9.9999999999909051E-3</v>
      </c>
      <c r="M128" s="68">
        <v>2.3000000000024556E-2</v>
      </c>
      <c r="N128" s="77">
        <f t="shared" si="7"/>
        <v>2.3000000000024556</v>
      </c>
      <c r="O128" s="68">
        <f t="shared" si="6"/>
        <v>1.0999999999999659</v>
      </c>
      <c r="P128">
        <f t="shared" si="8"/>
        <v>2.0909090909113881</v>
      </c>
    </row>
    <row r="129" spans="1:16" x14ac:dyDescent="0.35">
      <c r="A129" s="68">
        <v>1569</v>
      </c>
      <c r="B129" s="76" t="s">
        <v>12</v>
      </c>
      <c r="C129" s="76">
        <v>28</v>
      </c>
      <c r="D129" s="76" t="s">
        <v>13</v>
      </c>
      <c r="E129" s="76" t="s">
        <v>271</v>
      </c>
      <c r="F129" s="76">
        <v>0.21</v>
      </c>
      <c r="G129" s="76">
        <v>0.21</v>
      </c>
      <c r="H129" s="76">
        <v>266.2</v>
      </c>
      <c r="I129" s="76">
        <v>266.41000000000003</v>
      </c>
      <c r="J129" s="76">
        <v>266.2</v>
      </c>
      <c r="K129" s="76">
        <v>266.41000000000003</v>
      </c>
      <c r="L129" s="68">
        <v>3.7000000000034561E-2</v>
      </c>
      <c r="M129" s="68">
        <v>5.7000000000073214E-2</v>
      </c>
      <c r="N129" s="77">
        <f t="shared" si="7"/>
        <v>5.7000000000073214</v>
      </c>
      <c r="O129" s="68">
        <f t="shared" si="6"/>
        <v>0.21000000000003638</v>
      </c>
      <c r="P129">
        <f t="shared" si="8"/>
        <v>27.142857142887305</v>
      </c>
    </row>
    <row r="130" spans="1:16" x14ac:dyDescent="0.35">
      <c r="A130" s="68">
        <v>1569</v>
      </c>
      <c r="B130" s="77" t="s">
        <v>12</v>
      </c>
      <c r="C130" s="77">
        <v>29</v>
      </c>
      <c r="D130" s="77" t="s">
        <v>13</v>
      </c>
      <c r="E130" s="77">
        <v>1</v>
      </c>
      <c r="F130" s="77">
        <v>1.32</v>
      </c>
      <c r="G130" s="77">
        <v>1.32</v>
      </c>
      <c r="H130" s="77">
        <v>273.5</v>
      </c>
      <c r="I130" s="77">
        <v>274.82</v>
      </c>
      <c r="J130" s="77">
        <v>273.5</v>
      </c>
      <c r="K130" s="77">
        <v>274.82</v>
      </c>
      <c r="L130" s="68">
        <v>1.5000000000043201E-2</v>
      </c>
      <c r="M130" s="68">
        <v>0.14799999999996771</v>
      </c>
      <c r="N130" s="77">
        <f t="shared" si="7"/>
        <v>14.799999999996771</v>
      </c>
      <c r="O130" s="68">
        <f t="shared" si="6"/>
        <v>1.3199999999999932</v>
      </c>
      <c r="P130">
        <f t="shared" si="8"/>
        <v>11.212121212118824</v>
      </c>
    </row>
    <row r="131" spans="1:16" x14ac:dyDescent="0.35">
      <c r="A131" s="68">
        <v>1569</v>
      </c>
      <c r="B131" s="76" t="s">
        <v>12</v>
      </c>
      <c r="C131" s="76">
        <v>29</v>
      </c>
      <c r="D131" s="76" t="s">
        <v>13</v>
      </c>
      <c r="E131" s="76" t="s">
        <v>271</v>
      </c>
      <c r="F131" s="76">
        <v>0.16</v>
      </c>
      <c r="G131" s="76">
        <v>0.16</v>
      </c>
      <c r="H131" s="76">
        <v>274.82</v>
      </c>
      <c r="I131" s="76">
        <v>274.98</v>
      </c>
      <c r="J131" s="76">
        <v>274.82</v>
      </c>
      <c r="K131" s="76">
        <v>274.98</v>
      </c>
      <c r="L131" s="68">
        <v>5.0000000000011369E-2</v>
      </c>
      <c r="M131" s="68">
        <v>5.0000000000011369E-2</v>
      </c>
      <c r="N131" s="77">
        <f t="shared" si="7"/>
        <v>5.0000000000011369</v>
      </c>
      <c r="O131" s="68">
        <f t="shared" si="6"/>
        <v>0.16000000000002501</v>
      </c>
      <c r="P131">
        <f t="shared" si="8"/>
        <v>31.25000000000222</v>
      </c>
    </row>
    <row r="132" spans="1:16" x14ac:dyDescent="0.35">
      <c r="A132" s="68">
        <v>1569</v>
      </c>
      <c r="B132" s="77" t="s">
        <v>12</v>
      </c>
      <c r="C132" s="77">
        <v>30</v>
      </c>
      <c r="D132" s="77" t="s">
        <v>13</v>
      </c>
      <c r="E132" s="77">
        <v>1</v>
      </c>
      <c r="F132" s="77">
        <v>1.25</v>
      </c>
      <c r="G132" s="77">
        <v>1.25</v>
      </c>
      <c r="H132" s="77">
        <v>283.3</v>
      </c>
      <c r="I132" s="77">
        <v>284.55</v>
      </c>
      <c r="J132" s="77">
        <v>283.3</v>
      </c>
      <c r="K132" s="77">
        <v>284.55</v>
      </c>
      <c r="L132" s="68">
        <v>9.0000000000145519E-3</v>
      </c>
      <c r="M132" s="68">
        <v>0.2840000000001055</v>
      </c>
      <c r="N132" s="77">
        <f t="shared" si="7"/>
        <v>28.40000000001055</v>
      </c>
      <c r="O132" s="68">
        <f t="shared" si="6"/>
        <v>1.25</v>
      </c>
      <c r="P132">
        <f t="shared" si="8"/>
        <v>22.72000000000844</v>
      </c>
    </row>
    <row r="133" spans="1:16" x14ac:dyDescent="0.35">
      <c r="A133" s="68">
        <v>1569</v>
      </c>
      <c r="B133" s="76" t="s">
        <v>12</v>
      </c>
      <c r="C133" s="76">
        <v>30</v>
      </c>
      <c r="D133" s="76" t="s">
        <v>13</v>
      </c>
      <c r="E133" s="76" t="s">
        <v>271</v>
      </c>
      <c r="F133" s="76">
        <v>0.19</v>
      </c>
      <c r="G133" s="76">
        <v>0.19</v>
      </c>
      <c r="H133" s="76">
        <v>284.55</v>
      </c>
      <c r="I133" s="76">
        <v>284.74</v>
      </c>
      <c r="J133" s="76">
        <v>284.55</v>
      </c>
      <c r="K133" s="76">
        <v>284.74</v>
      </c>
      <c r="L133" s="68">
        <v>3.8999999999987267E-2</v>
      </c>
      <c r="M133" s="68">
        <v>6.5999999999974079E-2</v>
      </c>
      <c r="N133" s="77">
        <f t="shared" si="7"/>
        <v>6.5999999999974079</v>
      </c>
      <c r="O133" s="68">
        <f t="shared" si="6"/>
        <v>0.18999999999999773</v>
      </c>
      <c r="P133">
        <f t="shared" si="8"/>
        <v>34.736842105249934</v>
      </c>
    </row>
    <row r="134" spans="1:16" x14ac:dyDescent="0.35">
      <c r="A134" s="68">
        <v>1569</v>
      </c>
      <c r="B134" s="77" t="s">
        <v>12</v>
      </c>
      <c r="C134" s="77">
        <v>31</v>
      </c>
      <c r="D134" s="77" t="s">
        <v>13</v>
      </c>
      <c r="E134" s="77">
        <v>1</v>
      </c>
      <c r="F134" s="77">
        <v>1.1499999999999999</v>
      </c>
      <c r="G134" s="77">
        <v>1.1499999999999999</v>
      </c>
      <c r="H134" s="77">
        <v>293.10000000000002</v>
      </c>
      <c r="I134" s="77">
        <v>294.25</v>
      </c>
      <c r="J134" s="77">
        <v>293.10000000000002</v>
      </c>
      <c r="K134" s="77">
        <v>294.25</v>
      </c>
      <c r="L134" s="68">
        <v>0.10500000000001819</v>
      </c>
      <c r="M134" s="68">
        <v>0.29700000000002547</v>
      </c>
      <c r="N134" s="77">
        <f t="shared" si="7"/>
        <v>29.700000000002547</v>
      </c>
      <c r="O134" s="68">
        <f t="shared" si="6"/>
        <v>1.1499999999999773</v>
      </c>
      <c r="P134">
        <f t="shared" si="8"/>
        <v>25.826086956524463</v>
      </c>
    </row>
    <row r="135" spans="1:16" x14ac:dyDescent="0.35">
      <c r="A135" s="68">
        <v>1569</v>
      </c>
      <c r="B135" s="76" t="s">
        <v>12</v>
      </c>
      <c r="C135" s="76">
        <v>31</v>
      </c>
      <c r="D135" s="76" t="s">
        <v>13</v>
      </c>
      <c r="E135" s="76" t="s">
        <v>271</v>
      </c>
      <c r="F135" s="76">
        <v>0.19</v>
      </c>
      <c r="G135" s="76">
        <v>0.19</v>
      </c>
      <c r="H135" s="76">
        <v>294.25</v>
      </c>
      <c r="I135" s="76">
        <v>294.44</v>
      </c>
      <c r="J135" s="76">
        <v>294.25</v>
      </c>
      <c r="K135" s="76">
        <v>294.44</v>
      </c>
      <c r="L135" s="76">
        <v>0.01</v>
      </c>
      <c r="M135" s="68">
        <v>0.01</v>
      </c>
      <c r="N135" s="77">
        <f t="shared" si="7"/>
        <v>1</v>
      </c>
      <c r="O135" s="68">
        <f t="shared" si="6"/>
        <v>0.18999999999999773</v>
      </c>
      <c r="P135">
        <f t="shared" si="8"/>
        <v>5.2631578947369047</v>
      </c>
    </row>
    <row r="136" spans="1:16" x14ac:dyDescent="0.35">
      <c r="A136" s="68">
        <v>1569</v>
      </c>
      <c r="B136" s="77" t="s">
        <v>12</v>
      </c>
      <c r="C136" s="77">
        <v>32</v>
      </c>
      <c r="D136" s="77" t="s">
        <v>13</v>
      </c>
      <c r="E136" s="77">
        <v>1</v>
      </c>
      <c r="F136" s="77">
        <v>1.51</v>
      </c>
      <c r="G136" s="77">
        <v>1.51</v>
      </c>
      <c r="H136" s="77">
        <v>298</v>
      </c>
      <c r="I136" s="77">
        <v>299.51</v>
      </c>
      <c r="J136" s="77">
        <v>298</v>
      </c>
      <c r="K136" s="77">
        <v>299.51</v>
      </c>
      <c r="L136" s="68">
        <v>7.9000000000007731E-2</v>
      </c>
      <c r="M136" s="68">
        <v>0.71399999999999864</v>
      </c>
      <c r="N136" s="77">
        <f t="shared" si="7"/>
        <v>71.399999999999864</v>
      </c>
      <c r="O136" s="68">
        <f t="shared" si="6"/>
        <v>1.5099999999999909</v>
      </c>
      <c r="P136">
        <f t="shared" si="8"/>
        <v>47.284768211920728</v>
      </c>
    </row>
    <row r="137" spans="1:16" x14ac:dyDescent="0.35">
      <c r="A137" s="68">
        <v>1569</v>
      </c>
      <c r="B137" s="76" t="s">
        <v>12</v>
      </c>
      <c r="C137" s="76">
        <v>32</v>
      </c>
      <c r="D137" s="76" t="s">
        <v>13</v>
      </c>
      <c r="E137" s="76">
        <v>2</v>
      </c>
      <c r="F137" s="76">
        <v>0.94</v>
      </c>
      <c r="G137" s="76">
        <v>0.94</v>
      </c>
      <c r="H137" s="76">
        <v>299.51</v>
      </c>
      <c r="I137" s="76">
        <v>300.45</v>
      </c>
      <c r="J137" s="76">
        <v>299.51</v>
      </c>
      <c r="K137" s="76">
        <v>300.45</v>
      </c>
      <c r="L137" s="68">
        <v>2.8999999999996362E-2</v>
      </c>
      <c r="M137" s="68">
        <v>0.53800000000006776</v>
      </c>
      <c r="N137" s="77">
        <f t="shared" si="7"/>
        <v>53.800000000006776</v>
      </c>
      <c r="O137" s="68">
        <f t="shared" si="6"/>
        <v>0.93999999999999773</v>
      </c>
      <c r="P137">
        <f t="shared" si="8"/>
        <v>57.234042553198833</v>
      </c>
    </row>
    <row r="138" spans="1:16" x14ac:dyDescent="0.35">
      <c r="A138" s="68">
        <v>1569</v>
      </c>
      <c r="B138" s="77" t="s">
        <v>12</v>
      </c>
      <c r="C138" s="77">
        <v>32</v>
      </c>
      <c r="D138" s="77" t="s">
        <v>13</v>
      </c>
      <c r="E138" s="77" t="s">
        <v>271</v>
      </c>
      <c r="F138" s="77">
        <v>0.19</v>
      </c>
      <c r="G138" s="77">
        <v>0.19</v>
      </c>
      <c r="H138" s="77">
        <v>300.45</v>
      </c>
      <c r="I138" s="77">
        <v>300.64</v>
      </c>
      <c r="J138" s="77">
        <v>300.45</v>
      </c>
      <c r="K138" s="77">
        <v>300.64</v>
      </c>
      <c r="L138" s="68">
        <v>2.3000000000024556E-2</v>
      </c>
      <c r="M138" s="68">
        <v>2.3000000000024556E-2</v>
      </c>
      <c r="N138" s="77">
        <f t="shared" si="7"/>
        <v>2.3000000000024556</v>
      </c>
      <c r="O138" s="68">
        <f t="shared" si="6"/>
        <v>0.18999999999999773</v>
      </c>
      <c r="P138">
        <f t="shared" si="8"/>
        <v>12.105263157907807</v>
      </c>
    </row>
    <row r="139" spans="1:16" x14ac:dyDescent="0.35">
      <c r="A139" s="68">
        <v>1569</v>
      </c>
      <c r="B139" s="76" t="s">
        <v>12</v>
      </c>
      <c r="C139" s="76">
        <v>33</v>
      </c>
      <c r="D139" s="76" t="s">
        <v>13</v>
      </c>
      <c r="E139" s="76">
        <v>1</v>
      </c>
      <c r="F139" s="76">
        <v>1.1000000000000001</v>
      </c>
      <c r="G139" s="76">
        <v>1.1000000000000001</v>
      </c>
      <c r="H139" s="76">
        <v>302.89999999999998</v>
      </c>
      <c r="I139" s="76">
        <v>304</v>
      </c>
      <c r="J139" s="76">
        <v>302.89999999999998</v>
      </c>
      <c r="K139" s="76">
        <v>304</v>
      </c>
      <c r="L139" s="68">
        <v>8.4999999999979536E-2</v>
      </c>
      <c r="M139" s="68">
        <v>0.37499999999994316</v>
      </c>
      <c r="N139" s="77">
        <f t="shared" si="7"/>
        <v>37.499999999994316</v>
      </c>
      <c r="O139" s="68">
        <f t="shared" si="6"/>
        <v>1.1000000000000227</v>
      </c>
      <c r="P139">
        <f t="shared" si="8"/>
        <v>34.090909090903217</v>
      </c>
    </row>
    <row r="140" spans="1:16" x14ac:dyDescent="0.35">
      <c r="A140" s="68">
        <v>1569</v>
      </c>
      <c r="B140" s="77" t="s">
        <v>12</v>
      </c>
      <c r="C140" s="77">
        <v>33</v>
      </c>
      <c r="D140" s="77" t="s">
        <v>13</v>
      </c>
      <c r="E140" s="77" t="s">
        <v>271</v>
      </c>
      <c r="F140" s="77">
        <v>0.11</v>
      </c>
      <c r="G140" s="77">
        <v>0.11</v>
      </c>
      <c r="H140" s="77">
        <v>304</v>
      </c>
      <c r="I140" s="77">
        <v>304.11</v>
      </c>
      <c r="J140" s="77">
        <v>304</v>
      </c>
      <c r="K140" s="77">
        <v>304.11</v>
      </c>
      <c r="L140" s="77">
        <v>0.01</v>
      </c>
      <c r="M140" s="68">
        <v>0.01</v>
      </c>
      <c r="N140" s="77">
        <f t="shared" si="7"/>
        <v>1</v>
      </c>
      <c r="O140" s="68">
        <f t="shared" si="6"/>
        <v>0.11000000000001364</v>
      </c>
      <c r="P140">
        <f t="shared" si="8"/>
        <v>9.0909090909079637</v>
      </c>
    </row>
    <row r="141" spans="1:16" x14ac:dyDescent="0.35">
      <c r="A141" s="68">
        <v>1569</v>
      </c>
      <c r="B141" s="76" t="s">
        <v>12</v>
      </c>
      <c r="C141" s="76">
        <v>34</v>
      </c>
      <c r="D141" s="76" t="s">
        <v>13</v>
      </c>
      <c r="E141" s="76">
        <v>1</v>
      </c>
      <c r="F141" s="76">
        <v>1.5</v>
      </c>
      <c r="G141" s="76">
        <v>1.5</v>
      </c>
      <c r="H141" s="76">
        <v>307.8</v>
      </c>
      <c r="I141" s="76">
        <v>309.3</v>
      </c>
      <c r="J141" s="76">
        <v>307.8</v>
      </c>
      <c r="K141" s="76">
        <v>309.3</v>
      </c>
      <c r="L141" s="68">
        <v>3.1000000000005912E-2</v>
      </c>
      <c r="M141" s="68">
        <v>8.8999999999998636E-2</v>
      </c>
      <c r="N141" s="77">
        <f t="shared" si="7"/>
        <v>8.8999999999998636</v>
      </c>
      <c r="O141" s="68">
        <f t="shared" si="6"/>
        <v>1.5</v>
      </c>
      <c r="P141">
        <f t="shared" si="8"/>
        <v>5.9333333333332421</v>
      </c>
    </row>
    <row r="142" spans="1:16" x14ac:dyDescent="0.35">
      <c r="A142" s="68">
        <v>1569</v>
      </c>
      <c r="B142" s="77" t="s">
        <v>12</v>
      </c>
      <c r="C142" s="77">
        <v>34</v>
      </c>
      <c r="D142" s="77" t="s">
        <v>13</v>
      </c>
      <c r="E142" s="77">
        <v>2</v>
      </c>
      <c r="F142" s="77">
        <v>1.04</v>
      </c>
      <c r="G142" s="77">
        <v>1.04</v>
      </c>
      <c r="H142" s="77">
        <v>309.3</v>
      </c>
      <c r="I142" s="77">
        <v>310.33999999999997</v>
      </c>
      <c r="J142" s="77">
        <v>309.3</v>
      </c>
      <c r="K142" s="77">
        <v>310.33999999999997</v>
      </c>
      <c r="L142" s="68">
        <v>1.8000000000029104E-2</v>
      </c>
      <c r="M142" s="68">
        <v>6.7000000000064119E-2</v>
      </c>
      <c r="N142" s="77">
        <f t="shared" si="7"/>
        <v>6.7000000000064119</v>
      </c>
      <c r="O142" s="68">
        <f t="shared" si="6"/>
        <v>1.0399999999999636</v>
      </c>
      <c r="P142">
        <f t="shared" si="8"/>
        <v>6.442307692314083</v>
      </c>
    </row>
    <row r="143" spans="1:16" x14ac:dyDescent="0.35">
      <c r="A143" s="68">
        <v>1569</v>
      </c>
      <c r="B143" s="76" t="s">
        <v>12</v>
      </c>
      <c r="C143" s="76">
        <v>34</v>
      </c>
      <c r="D143" s="76" t="s">
        <v>13</v>
      </c>
      <c r="E143" s="76">
        <v>3</v>
      </c>
      <c r="F143" s="76">
        <v>0.52</v>
      </c>
      <c r="G143" s="76">
        <v>0.52</v>
      </c>
      <c r="H143" s="76">
        <v>310.33999999999997</v>
      </c>
      <c r="I143" s="76">
        <v>310.86</v>
      </c>
      <c r="J143" s="76">
        <v>310.33999999999997</v>
      </c>
      <c r="K143" s="76">
        <v>310.86</v>
      </c>
      <c r="L143" s="68">
        <v>0.1220000000000141</v>
      </c>
      <c r="M143" s="68">
        <v>0.22199999999997999</v>
      </c>
      <c r="N143" s="77">
        <f t="shared" si="7"/>
        <v>22.199999999997999</v>
      </c>
      <c r="O143" s="68">
        <f t="shared" si="6"/>
        <v>0.52000000000003865</v>
      </c>
      <c r="P143">
        <f t="shared" si="8"/>
        <v>42.692307692300673</v>
      </c>
    </row>
    <row r="144" spans="1:16" x14ac:dyDescent="0.35">
      <c r="A144" s="68">
        <v>1569</v>
      </c>
      <c r="B144" s="77" t="s">
        <v>12</v>
      </c>
      <c r="C144" s="77">
        <v>34</v>
      </c>
      <c r="D144" s="77" t="s">
        <v>13</v>
      </c>
      <c r="E144" s="77" t="s">
        <v>271</v>
      </c>
      <c r="F144" s="77">
        <v>0.17</v>
      </c>
      <c r="G144" s="77">
        <v>0.17</v>
      </c>
      <c r="H144" s="77">
        <v>310.86</v>
      </c>
      <c r="I144" s="77">
        <v>311.02999999999997</v>
      </c>
      <c r="J144" s="77">
        <v>310.86</v>
      </c>
      <c r="K144" s="77">
        <v>311.02999999999997</v>
      </c>
      <c r="L144" s="68">
        <v>6.9999999999993179E-2</v>
      </c>
      <c r="M144" s="68">
        <v>6.9999999999993179E-2</v>
      </c>
      <c r="N144" s="77">
        <f t="shared" si="7"/>
        <v>6.9999999999993179</v>
      </c>
      <c r="O144" s="68">
        <f t="shared" si="6"/>
        <v>0.16999999999995907</v>
      </c>
      <c r="P144">
        <f t="shared" si="8"/>
        <v>41.176470588241195</v>
      </c>
    </row>
    <row r="145" spans="1:17" x14ac:dyDescent="0.35">
      <c r="A145" s="68">
        <v>1569</v>
      </c>
      <c r="B145" s="76" t="s">
        <v>12</v>
      </c>
      <c r="C145" s="76">
        <v>35</v>
      </c>
      <c r="D145" s="76" t="s">
        <v>13</v>
      </c>
      <c r="E145" s="76">
        <v>1</v>
      </c>
      <c r="F145" s="76">
        <v>1.51</v>
      </c>
      <c r="G145" s="76">
        <v>1.51</v>
      </c>
      <c r="H145" s="76">
        <v>312.7</v>
      </c>
      <c r="I145" s="76">
        <v>314.20999999999998</v>
      </c>
      <c r="J145" s="76">
        <v>312.7</v>
      </c>
      <c r="K145" s="76">
        <v>314.20999999999998</v>
      </c>
      <c r="N145" s="77">
        <f t="shared" si="7"/>
        <v>0</v>
      </c>
      <c r="O145" s="68">
        <f t="shared" si="6"/>
        <v>1.5099999999999909</v>
      </c>
      <c r="P145">
        <f t="shared" si="8"/>
        <v>0</v>
      </c>
    </row>
    <row r="146" spans="1:17" x14ac:dyDescent="0.35">
      <c r="A146" s="68">
        <v>1569</v>
      </c>
      <c r="B146" s="77" t="s">
        <v>12</v>
      </c>
      <c r="C146" s="77">
        <v>35</v>
      </c>
      <c r="D146" s="77" t="s">
        <v>13</v>
      </c>
      <c r="E146" s="77">
        <v>2</v>
      </c>
      <c r="F146" s="77">
        <v>1.45</v>
      </c>
      <c r="G146" s="77">
        <v>1.45</v>
      </c>
      <c r="H146" s="77">
        <v>314.20999999999998</v>
      </c>
      <c r="I146" s="77">
        <v>315.66000000000003</v>
      </c>
      <c r="J146" s="77">
        <v>314.20999999999998</v>
      </c>
      <c r="K146" s="77">
        <v>315.66000000000003</v>
      </c>
      <c r="L146" s="68">
        <v>2.199999999999136E-2</v>
      </c>
      <c r="M146" s="68">
        <v>2.199999999999136E-2</v>
      </c>
      <c r="N146" s="77">
        <f t="shared" si="7"/>
        <v>2.199999999999136</v>
      </c>
      <c r="O146" s="68">
        <f t="shared" si="6"/>
        <v>1.4500000000000455</v>
      </c>
      <c r="P146">
        <f t="shared" si="8"/>
        <v>1.5172413793097013</v>
      </c>
    </row>
    <row r="147" spans="1:17" x14ac:dyDescent="0.35">
      <c r="A147" s="68">
        <v>1569</v>
      </c>
      <c r="B147" s="76" t="s">
        <v>12</v>
      </c>
      <c r="C147" s="76">
        <v>35</v>
      </c>
      <c r="D147" s="76" t="s">
        <v>13</v>
      </c>
      <c r="E147" s="76" t="s">
        <v>271</v>
      </c>
      <c r="F147" s="76">
        <v>0.13</v>
      </c>
      <c r="G147" s="76">
        <v>0.13</v>
      </c>
      <c r="H147" s="76">
        <v>315.66000000000003</v>
      </c>
      <c r="I147" s="76">
        <v>315.79000000000002</v>
      </c>
      <c r="J147" s="76">
        <v>315.66000000000003</v>
      </c>
      <c r="K147" s="76">
        <v>315.79000000000002</v>
      </c>
      <c r="N147" s="77">
        <f t="shared" si="7"/>
        <v>0</v>
      </c>
      <c r="O147" s="68">
        <f t="shared" si="6"/>
        <v>0.12999999999999545</v>
      </c>
      <c r="P147">
        <f t="shared" si="8"/>
        <v>0</v>
      </c>
    </row>
    <row r="148" spans="1:17" x14ac:dyDescent="0.35">
      <c r="A148" s="68">
        <v>1569</v>
      </c>
      <c r="B148" s="77" t="s">
        <v>12</v>
      </c>
      <c r="C148" s="77">
        <v>36</v>
      </c>
      <c r="D148" s="77" t="s">
        <v>13</v>
      </c>
      <c r="E148" s="77">
        <v>1</v>
      </c>
      <c r="F148" s="77">
        <v>1.49</v>
      </c>
      <c r="G148" s="77">
        <v>1.49</v>
      </c>
      <c r="H148" s="77">
        <v>322.5</v>
      </c>
      <c r="I148" s="77">
        <v>323.99</v>
      </c>
      <c r="J148" s="77">
        <v>322.5</v>
      </c>
      <c r="K148" s="77">
        <v>323.99</v>
      </c>
      <c r="L148" s="68">
        <v>1.4999999999986358E-2</v>
      </c>
      <c r="M148" s="68">
        <v>3.6000000000001364E-2</v>
      </c>
      <c r="N148" s="77">
        <f t="shared" si="7"/>
        <v>3.6000000000001364</v>
      </c>
      <c r="O148" s="68">
        <f t="shared" si="6"/>
        <v>1.4900000000000091</v>
      </c>
      <c r="P148">
        <f t="shared" si="8"/>
        <v>2.4161073825504125</v>
      </c>
    </row>
    <row r="149" spans="1:17" x14ac:dyDescent="0.35">
      <c r="A149" s="68">
        <v>1569</v>
      </c>
      <c r="B149" s="76" t="s">
        <v>12</v>
      </c>
      <c r="C149" s="76">
        <v>36</v>
      </c>
      <c r="D149" s="76" t="s">
        <v>13</v>
      </c>
      <c r="E149" s="76">
        <v>2</v>
      </c>
      <c r="F149" s="76">
        <v>1.49</v>
      </c>
      <c r="G149" s="76">
        <v>1.49</v>
      </c>
      <c r="H149" s="76">
        <v>323.99</v>
      </c>
      <c r="I149" s="76">
        <v>325.48</v>
      </c>
      <c r="J149" s="76">
        <v>323.99</v>
      </c>
      <c r="K149" s="76">
        <v>325.48</v>
      </c>
      <c r="N149" s="77">
        <f t="shared" si="7"/>
        <v>0</v>
      </c>
      <c r="O149" s="68">
        <f t="shared" si="6"/>
        <v>1.4900000000000091</v>
      </c>
      <c r="P149">
        <f t="shared" si="8"/>
        <v>0</v>
      </c>
    </row>
    <row r="150" spans="1:17" x14ac:dyDescent="0.35">
      <c r="A150" s="68">
        <v>1569</v>
      </c>
      <c r="B150" s="77" t="s">
        <v>12</v>
      </c>
      <c r="C150" s="77">
        <v>36</v>
      </c>
      <c r="D150" s="77" t="s">
        <v>13</v>
      </c>
      <c r="E150" s="77">
        <v>3</v>
      </c>
      <c r="F150" s="77">
        <v>1.51</v>
      </c>
      <c r="G150" s="77">
        <v>1.51</v>
      </c>
      <c r="H150" s="77">
        <v>325.48</v>
      </c>
      <c r="I150" s="77">
        <v>326.99</v>
      </c>
      <c r="J150" s="77">
        <v>325.48</v>
      </c>
      <c r="K150" s="77">
        <v>326.99</v>
      </c>
      <c r="L150" s="68">
        <v>2.3000000000024556E-2</v>
      </c>
      <c r="M150" s="68">
        <v>8.8000000000022283E-2</v>
      </c>
      <c r="N150" s="77">
        <f t="shared" si="7"/>
        <v>8.8000000000022283</v>
      </c>
      <c r="O150" s="68">
        <f t="shared" si="6"/>
        <v>1.5099999999999909</v>
      </c>
      <c r="P150">
        <f t="shared" si="8"/>
        <v>5.8278145695379342</v>
      </c>
    </row>
    <row r="151" spans="1:17" x14ac:dyDescent="0.35">
      <c r="A151" s="68">
        <v>1569</v>
      </c>
      <c r="B151" s="76" t="s">
        <v>12</v>
      </c>
      <c r="C151" s="76">
        <v>36</v>
      </c>
      <c r="D151" s="76" t="s">
        <v>13</v>
      </c>
      <c r="E151" s="76">
        <v>4</v>
      </c>
      <c r="F151" s="76">
        <v>0.92</v>
      </c>
      <c r="G151" s="76">
        <v>0.92</v>
      </c>
      <c r="H151" s="76">
        <v>326.99</v>
      </c>
      <c r="I151" s="76">
        <v>327.91</v>
      </c>
      <c r="J151" s="76">
        <v>326.99</v>
      </c>
      <c r="K151" s="76">
        <v>327.91</v>
      </c>
      <c r="N151" s="77">
        <f t="shared" si="7"/>
        <v>0</v>
      </c>
      <c r="O151" s="68">
        <f t="shared" si="6"/>
        <v>0.92000000000001592</v>
      </c>
      <c r="P151">
        <f t="shared" si="8"/>
        <v>0</v>
      </c>
    </row>
    <row r="152" spans="1:17" ht="46" x14ac:dyDescent="0.35">
      <c r="A152" s="68" t="s">
        <v>256</v>
      </c>
      <c r="B152" s="75" t="s">
        <v>257</v>
      </c>
      <c r="C152" s="75" t="s">
        <v>258</v>
      </c>
      <c r="D152" s="75" t="s">
        <v>259</v>
      </c>
      <c r="E152" s="75" t="s">
        <v>260</v>
      </c>
      <c r="F152" s="75" t="s">
        <v>261</v>
      </c>
      <c r="G152" s="75" t="s">
        <v>262</v>
      </c>
      <c r="H152" s="75" t="s">
        <v>263</v>
      </c>
      <c r="I152" s="75" t="s">
        <v>264</v>
      </c>
      <c r="J152" s="75" t="s">
        <v>265</v>
      </c>
      <c r="K152" s="75" t="s">
        <v>266</v>
      </c>
      <c r="L152" s="75" t="s">
        <v>267</v>
      </c>
      <c r="N152" s="75"/>
      <c r="O152" s="75"/>
      <c r="P152" s="74" t="s">
        <v>269</v>
      </c>
      <c r="Q152" s="30" t="s">
        <v>270</v>
      </c>
    </row>
    <row r="153" spans="1:17" x14ac:dyDescent="0.35">
      <c r="A153" s="68">
        <v>1570</v>
      </c>
      <c r="B153" s="76" t="s">
        <v>12</v>
      </c>
      <c r="C153" s="76">
        <v>7</v>
      </c>
      <c r="D153" s="76" t="s">
        <v>13</v>
      </c>
      <c r="E153" s="76">
        <v>1</v>
      </c>
      <c r="F153" s="76">
        <v>1.34</v>
      </c>
      <c r="G153" s="76">
        <v>1.34</v>
      </c>
      <c r="H153" s="76">
        <v>54.5</v>
      </c>
      <c r="I153" s="76">
        <v>55.84</v>
      </c>
      <c r="J153" s="76">
        <v>54.5</v>
      </c>
      <c r="K153" s="76">
        <v>55.84</v>
      </c>
      <c r="L153" s="68">
        <v>0.12199999999999989</v>
      </c>
      <c r="M153" s="68">
        <f>SUM(L153:L153)</f>
        <v>0.12199999999999989</v>
      </c>
      <c r="N153" s="76">
        <v>0.16400000000000148</v>
      </c>
      <c r="O153" s="77">
        <f>N153*100</f>
        <v>16.400000000000148</v>
      </c>
      <c r="P153">
        <f>K153-J153</f>
        <v>1.3400000000000034</v>
      </c>
      <c r="Q153">
        <f>O153/P153</f>
        <v>12.238805970149333</v>
      </c>
    </row>
    <row r="154" spans="1:17" x14ac:dyDescent="0.35">
      <c r="A154" s="68">
        <v>1570</v>
      </c>
      <c r="B154" s="77" t="s">
        <v>12</v>
      </c>
      <c r="C154" s="77">
        <v>7</v>
      </c>
      <c r="D154" s="77" t="s">
        <v>13</v>
      </c>
      <c r="E154" s="77">
        <v>2</v>
      </c>
      <c r="F154" s="77">
        <v>0.52</v>
      </c>
      <c r="G154" s="77">
        <v>0.52</v>
      </c>
      <c r="H154" s="77">
        <v>55.84</v>
      </c>
      <c r="I154" s="77">
        <v>56.36</v>
      </c>
      <c r="J154" s="77">
        <v>55.84</v>
      </c>
      <c r="K154" s="77">
        <v>56.36</v>
      </c>
      <c r="L154" s="68">
        <v>3.0000000000001137E-2</v>
      </c>
      <c r="M154" s="68">
        <f>L154</f>
        <v>3.0000000000001137E-2</v>
      </c>
      <c r="N154" s="76">
        <v>3.0000000000001137E-2</v>
      </c>
      <c r="O154" s="77">
        <f>N154*100</f>
        <v>3.0000000000001137</v>
      </c>
      <c r="P154">
        <f t="shared" ref="P154:P208" si="9">K154-J154</f>
        <v>0.51999999999999602</v>
      </c>
      <c r="Q154">
        <f t="shared" ref="Q154:Q208" si="10">O154/P154</f>
        <v>5.7692307692310321</v>
      </c>
    </row>
    <row r="155" spans="1:17" x14ac:dyDescent="0.35">
      <c r="A155" s="68">
        <v>1570</v>
      </c>
      <c r="B155" s="76" t="s">
        <v>12</v>
      </c>
      <c r="C155" s="76">
        <v>7</v>
      </c>
      <c r="D155" s="76" t="s">
        <v>13</v>
      </c>
      <c r="E155" s="76" t="s">
        <v>271</v>
      </c>
      <c r="F155" s="76">
        <v>0.17</v>
      </c>
      <c r="G155" s="76">
        <v>0.17</v>
      </c>
      <c r="H155" s="76">
        <v>56.36</v>
      </c>
      <c r="I155" s="76">
        <v>56.53</v>
      </c>
      <c r="J155" s="76">
        <v>56.36</v>
      </c>
      <c r="K155" s="76">
        <v>56.53</v>
      </c>
      <c r="N155" s="76"/>
      <c r="O155" s="77">
        <f t="shared" ref="O155:O208" si="11">N155*100</f>
        <v>0</v>
      </c>
      <c r="P155">
        <f t="shared" si="9"/>
        <v>0.17000000000000171</v>
      </c>
      <c r="Q155">
        <f t="shared" si="10"/>
        <v>0</v>
      </c>
    </row>
    <row r="156" spans="1:17" x14ac:dyDescent="0.35">
      <c r="A156" s="68">
        <v>1570</v>
      </c>
      <c r="B156" s="77" t="s">
        <v>12</v>
      </c>
      <c r="C156" s="77">
        <v>8</v>
      </c>
      <c r="D156" s="77" t="s">
        <v>13</v>
      </c>
      <c r="E156" s="77">
        <v>1</v>
      </c>
      <c r="F156" s="77">
        <v>1.39</v>
      </c>
      <c r="G156" s="77">
        <v>1.39</v>
      </c>
      <c r="H156" s="77">
        <v>59.3</v>
      </c>
      <c r="I156" s="77">
        <v>60.69</v>
      </c>
      <c r="J156" s="77">
        <v>59.3</v>
      </c>
      <c r="K156" s="77">
        <v>60.69</v>
      </c>
      <c r="L156" s="68">
        <v>7.8000000000002956E-2</v>
      </c>
      <c r="M156" s="68">
        <f>SUM(L156:L156)</f>
        <v>7.8000000000002956E-2</v>
      </c>
      <c r="N156" s="76">
        <v>0.12500000000000699</v>
      </c>
      <c r="O156" s="77">
        <f>N156*100</f>
        <v>12.5000000000007</v>
      </c>
      <c r="P156">
        <f t="shared" si="9"/>
        <v>1.3900000000000006</v>
      </c>
      <c r="Q156">
        <f t="shared" si="10"/>
        <v>8.9928057553961835</v>
      </c>
    </row>
    <row r="157" spans="1:17" x14ac:dyDescent="0.35">
      <c r="A157" s="68">
        <v>1570</v>
      </c>
      <c r="B157" s="76" t="s">
        <v>12</v>
      </c>
      <c r="C157" s="76">
        <v>8</v>
      </c>
      <c r="D157" s="76" t="s">
        <v>13</v>
      </c>
      <c r="E157" s="76">
        <v>2</v>
      </c>
      <c r="F157" s="76">
        <v>0.52</v>
      </c>
      <c r="G157" s="76">
        <v>0.52</v>
      </c>
      <c r="H157" s="76">
        <v>60.69</v>
      </c>
      <c r="I157" s="76">
        <v>61.21</v>
      </c>
      <c r="J157" s="76">
        <v>60.69</v>
      </c>
      <c r="K157" s="76">
        <v>61.21</v>
      </c>
      <c r="N157" s="76"/>
      <c r="O157" s="77">
        <f t="shared" si="11"/>
        <v>0</v>
      </c>
      <c r="P157">
        <f t="shared" si="9"/>
        <v>0.52000000000000313</v>
      </c>
      <c r="Q157">
        <f t="shared" si="10"/>
        <v>0</v>
      </c>
    </row>
    <row r="158" spans="1:17" x14ac:dyDescent="0.35">
      <c r="A158" s="68">
        <v>1570</v>
      </c>
      <c r="B158" s="77" t="s">
        <v>12</v>
      </c>
      <c r="C158" s="77">
        <v>8</v>
      </c>
      <c r="D158" s="77" t="s">
        <v>13</v>
      </c>
      <c r="E158" s="77" t="s">
        <v>271</v>
      </c>
      <c r="F158" s="77">
        <v>0.19</v>
      </c>
      <c r="G158" s="77">
        <v>0.19</v>
      </c>
      <c r="H158" s="77">
        <v>61.21</v>
      </c>
      <c r="I158" s="77">
        <v>61.4</v>
      </c>
      <c r="J158" s="77">
        <v>61.21</v>
      </c>
      <c r="K158" s="77">
        <v>61.4</v>
      </c>
      <c r="N158" s="76"/>
      <c r="O158" s="77">
        <f t="shared" si="11"/>
        <v>0</v>
      </c>
      <c r="P158">
        <f t="shared" si="9"/>
        <v>0.18999999999999773</v>
      </c>
      <c r="Q158">
        <f t="shared" si="10"/>
        <v>0</v>
      </c>
    </row>
    <row r="159" spans="1:17" x14ac:dyDescent="0.35">
      <c r="A159" s="68">
        <v>1570</v>
      </c>
      <c r="B159" s="76" t="s">
        <v>12</v>
      </c>
      <c r="C159" s="76">
        <v>9</v>
      </c>
      <c r="D159" s="76" t="s">
        <v>13</v>
      </c>
      <c r="E159" s="76">
        <v>1</v>
      </c>
      <c r="F159" s="76">
        <v>1.38</v>
      </c>
      <c r="G159" s="76">
        <v>1.38</v>
      </c>
      <c r="H159" s="76">
        <v>64.2</v>
      </c>
      <c r="I159" s="76">
        <v>65.58</v>
      </c>
      <c r="J159" s="76">
        <v>64.2</v>
      </c>
      <c r="K159" s="76">
        <v>65.58</v>
      </c>
      <c r="L159" s="68">
        <v>2.0000000000095497E-3</v>
      </c>
      <c r="M159" s="68">
        <f>SUM(L159:L159)</f>
        <v>2.0000000000095497E-3</v>
      </c>
      <c r="N159" s="76">
        <v>1.1000000000009891E-2</v>
      </c>
      <c r="O159" s="77">
        <f t="shared" si="11"/>
        <v>1.1000000000009891</v>
      </c>
      <c r="P159">
        <f t="shared" si="9"/>
        <v>1.3799999999999955</v>
      </c>
      <c r="Q159">
        <f t="shared" si="10"/>
        <v>0.79710144927608162</v>
      </c>
    </row>
    <row r="160" spans="1:17" x14ac:dyDescent="0.35">
      <c r="A160" s="68">
        <v>1570</v>
      </c>
      <c r="B160" s="77" t="s">
        <v>12</v>
      </c>
      <c r="C160" s="77">
        <v>9</v>
      </c>
      <c r="D160" s="77" t="s">
        <v>13</v>
      </c>
      <c r="E160" s="77">
        <v>2</v>
      </c>
      <c r="F160" s="77">
        <v>0.75</v>
      </c>
      <c r="G160" s="77">
        <v>0.75</v>
      </c>
      <c r="H160" s="77">
        <v>65.58</v>
      </c>
      <c r="I160" s="77">
        <v>66.33</v>
      </c>
      <c r="J160" s="77">
        <v>65.58</v>
      </c>
      <c r="K160" s="77">
        <v>66.33</v>
      </c>
      <c r="L160" s="68">
        <v>1.8000000000000682E-2</v>
      </c>
      <c r="M160" s="68">
        <f>SUM(L160:L160)</f>
        <v>1.8000000000000682E-2</v>
      </c>
      <c r="N160" s="76">
        <v>2.2000000000005571E-2</v>
      </c>
      <c r="O160" s="77">
        <f t="shared" si="11"/>
        <v>2.2000000000005571</v>
      </c>
      <c r="P160">
        <f t="shared" si="9"/>
        <v>0.75</v>
      </c>
      <c r="Q160">
        <f t="shared" si="10"/>
        <v>2.9333333333340761</v>
      </c>
    </row>
    <row r="161" spans="1:17" x14ac:dyDescent="0.35">
      <c r="A161" s="68">
        <v>1570</v>
      </c>
      <c r="B161" s="76" t="s">
        <v>12</v>
      </c>
      <c r="C161" s="76">
        <v>9</v>
      </c>
      <c r="D161" s="76" t="s">
        <v>13</v>
      </c>
      <c r="E161" s="76" t="s">
        <v>271</v>
      </c>
      <c r="F161" s="76">
        <v>0.14000000000000001</v>
      </c>
      <c r="G161" s="76">
        <v>0.14000000000000001</v>
      </c>
      <c r="H161" s="76">
        <v>66.33</v>
      </c>
      <c r="I161" s="76">
        <v>66.47</v>
      </c>
      <c r="J161" s="76">
        <v>66.33</v>
      </c>
      <c r="K161" s="76">
        <v>66.47</v>
      </c>
      <c r="N161" s="76"/>
      <c r="O161" s="77">
        <f t="shared" si="11"/>
        <v>0</v>
      </c>
      <c r="P161">
        <f t="shared" si="9"/>
        <v>0.14000000000000057</v>
      </c>
      <c r="Q161">
        <f t="shared" si="10"/>
        <v>0</v>
      </c>
    </row>
    <row r="162" spans="1:17" x14ac:dyDescent="0.35">
      <c r="A162" s="68">
        <v>1570</v>
      </c>
      <c r="B162" s="77" t="s">
        <v>12</v>
      </c>
      <c r="C162" s="77">
        <v>10</v>
      </c>
      <c r="D162" s="77" t="s">
        <v>13</v>
      </c>
      <c r="E162" s="77">
        <v>1</v>
      </c>
      <c r="F162" s="77">
        <v>1.07</v>
      </c>
      <c r="G162" s="77">
        <v>1.07</v>
      </c>
      <c r="H162" s="77">
        <v>69.099999999999994</v>
      </c>
      <c r="I162" s="77">
        <v>70.17</v>
      </c>
      <c r="J162" s="77">
        <v>69.099999999999994</v>
      </c>
      <c r="K162" s="77">
        <v>70.17</v>
      </c>
      <c r="L162" s="68">
        <v>6.0000000000002274E-3</v>
      </c>
      <c r="M162" s="68">
        <f>SUM(L162:L162)</f>
        <v>6.0000000000002274E-3</v>
      </c>
      <c r="N162" s="76">
        <v>0.18699999999999761</v>
      </c>
      <c r="O162" s="77">
        <f t="shared" si="11"/>
        <v>18.699999999999761</v>
      </c>
      <c r="P162">
        <f t="shared" si="9"/>
        <v>1.0700000000000074</v>
      </c>
      <c r="Q162">
        <f t="shared" si="10"/>
        <v>17.476635514018348</v>
      </c>
    </row>
    <row r="163" spans="1:17" x14ac:dyDescent="0.35">
      <c r="A163" s="68">
        <v>1570</v>
      </c>
      <c r="B163" s="76" t="s">
        <v>12</v>
      </c>
      <c r="C163" s="76">
        <v>10</v>
      </c>
      <c r="D163" s="76" t="s">
        <v>13</v>
      </c>
      <c r="E163" s="76" t="s">
        <v>271</v>
      </c>
      <c r="F163" s="76">
        <v>0.24</v>
      </c>
      <c r="G163" s="76">
        <v>0.24</v>
      </c>
      <c r="H163" s="76">
        <v>70.17</v>
      </c>
      <c r="I163" s="76">
        <v>70.41</v>
      </c>
      <c r="J163" s="76">
        <v>70.17</v>
      </c>
      <c r="K163" s="76">
        <v>70.41</v>
      </c>
      <c r="N163" s="76"/>
      <c r="O163" s="77">
        <f t="shared" si="11"/>
        <v>0</v>
      </c>
      <c r="P163">
        <f t="shared" si="9"/>
        <v>0.23999999999999488</v>
      </c>
      <c r="Q163">
        <f t="shared" si="10"/>
        <v>0</v>
      </c>
    </row>
    <row r="164" spans="1:17" x14ac:dyDescent="0.35">
      <c r="A164" s="68">
        <v>1570</v>
      </c>
      <c r="B164" s="77" t="s">
        <v>12</v>
      </c>
      <c r="C164" s="77">
        <v>11</v>
      </c>
      <c r="D164" s="77" t="s">
        <v>13</v>
      </c>
      <c r="E164" s="77">
        <v>1</v>
      </c>
      <c r="F164" s="77">
        <v>1.46</v>
      </c>
      <c r="G164" s="77">
        <v>1.46</v>
      </c>
      <c r="H164" s="77">
        <v>74</v>
      </c>
      <c r="I164" s="77">
        <v>75.459999999999994</v>
      </c>
      <c r="J164" s="77">
        <v>74</v>
      </c>
      <c r="K164" s="77">
        <v>75.459999999999994</v>
      </c>
      <c r="L164" s="68">
        <v>4.2000000000001592E-2</v>
      </c>
      <c r="M164" s="68">
        <f>SUM(L164:L164)</f>
        <v>4.2000000000001592E-2</v>
      </c>
      <c r="N164" s="76">
        <v>6.6999999999993065E-2</v>
      </c>
      <c r="O164" s="77">
        <f t="shared" si="11"/>
        <v>6.6999999999993065</v>
      </c>
      <c r="P164">
        <f t="shared" si="9"/>
        <v>1.4599999999999937</v>
      </c>
      <c r="Q164">
        <f t="shared" si="10"/>
        <v>4.5890410958899555</v>
      </c>
    </row>
    <row r="165" spans="1:17" x14ac:dyDescent="0.35">
      <c r="A165" s="68">
        <v>1570</v>
      </c>
      <c r="B165" s="76" t="s">
        <v>12</v>
      </c>
      <c r="C165" s="76">
        <v>11</v>
      </c>
      <c r="D165" s="76" t="s">
        <v>13</v>
      </c>
      <c r="E165" s="76">
        <v>2</v>
      </c>
      <c r="F165" s="76">
        <v>1.31</v>
      </c>
      <c r="G165" s="76">
        <v>1.31</v>
      </c>
      <c r="H165" s="76">
        <v>75.459999999999994</v>
      </c>
      <c r="I165" s="76">
        <v>76.77</v>
      </c>
      <c r="J165" s="76">
        <v>75.459999999999994</v>
      </c>
      <c r="K165" s="76">
        <v>76.77</v>
      </c>
      <c r="L165" s="68">
        <v>2.199999999999136E-2</v>
      </c>
      <c r="M165" s="68">
        <f>SUM(L165:L165)</f>
        <v>2.199999999999136E-2</v>
      </c>
      <c r="N165" s="76">
        <v>3.6999999999977717E-2</v>
      </c>
      <c r="O165" s="77">
        <f t="shared" si="11"/>
        <v>3.6999999999977717</v>
      </c>
      <c r="P165">
        <f t="shared" si="9"/>
        <v>1.3100000000000023</v>
      </c>
      <c r="Q165">
        <f t="shared" si="10"/>
        <v>2.8244274809143248</v>
      </c>
    </row>
    <row r="166" spans="1:17" x14ac:dyDescent="0.35">
      <c r="A166" s="68">
        <v>1570</v>
      </c>
      <c r="B166" s="77" t="s">
        <v>12</v>
      </c>
      <c r="C166" s="77">
        <v>11</v>
      </c>
      <c r="D166" s="77" t="s">
        <v>13</v>
      </c>
      <c r="E166" s="77" t="s">
        <v>271</v>
      </c>
      <c r="F166" s="77">
        <v>0.16</v>
      </c>
      <c r="G166" s="77">
        <v>0.16</v>
      </c>
      <c r="H166" s="77">
        <v>76.77</v>
      </c>
      <c r="I166" s="77">
        <v>76.930000000000007</v>
      </c>
      <c r="J166" s="77">
        <v>76.77</v>
      </c>
      <c r="K166" s="77">
        <v>76.930000000000007</v>
      </c>
      <c r="L166" s="68">
        <v>2.0000000000010232E-2</v>
      </c>
      <c r="M166" s="68">
        <f>L166</f>
        <v>2.0000000000010232E-2</v>
      </c>
      <c r="N166" s="76">
        <v>2.0000000000010232E-2</v>
      </c>
      <c r="O166" s="77">
        <f t="shared" si="11"/>
        <v>2.0000000000010232</v>
      </c>
      <c r="P166">
        <f t="shared" si="9"/>
        <v>0.1600000000000108</v>
      </c>
      <c r="Q166">
        <f t="shared" si="10"/>
        <v>12.500000000005551</v>
      </c>
    </row>
    <row r="167" spans="1:17" x14ac:dyDescent="0.35">
      <c r="A167" s="68">
        <v>1570</v>
      </c>
      <c r="B167" s="76" t="s">
        <v>12</v>
      </c>
      <c r="C167" s="76">
        <v>12</v>
      </c>
      <c r="D167" s="76" t="s">
        <v>13</v>
      </c>
      <c r="E167" s="76">
        <v>1</v>
      </c>
      <c r="F167" s="76">
        <v>1.1299999999999999</v>
      </c>
      <c r="G167" s="76">
        <v>1.1299999999999999</v>
      </c>
      <c r="H167" s="76">
        <v>78.8</v>
      </c>
      <c r="I167" s="76">
        <v>79.930000000000007</v>
      </c>
      <c r="J167" s="76">
        <v>78.8</v>
      </c>
      <c r="K167" s="76">
        <v>79.930000000000007</v>
      </c>
      <c r="L167" s="68">
        <v>1.1000000000009891E-2</v>
      </c>
      <c r="M167" s="68">
        <f>SUM(L167:L167)</f>
        <v>1.1000000000009891E-2</v>
      </c>
      <c r="N167" s="76">
        <v>7.8000000000017167E-2</v>
      </c>
      <c r="O167" s="77">
        <f t="shared" si="11"/>
        <v>7.8000000000017167</v>
      </c>
      <c r="P167">
        <f t="shared" si="9"/>
        <v>1.1300000000000097</v>
      </c>
      <c r="Q167">
        <f>O167/P167</f>
        <v>6.9026548672580974</v>
      </c>
    </row>
    <row r="168" spans="1:17" x14ac:dyDescent="0.35">
      <c r="A168" s="68">
        <v>1570</v>
      </c>
      <c r="B168" s="77" t="s">
        <v>12</v>
      </c>
      <c r="C168" s="77">
        <v>12</v>
      </c>
      <c r="D168" s="77" t="s">
        <v>13</v>
      </c>
      <c r="E168" s="77">
        <v>2</v>
      </c>
      <c r="F168" s="77">
        <v>0.52</v>
      </c>
      <c r="G168" s="77">
        <v>0.52</v>
      </c>
      <c r="H168" s="77">
        <v>79.930000000000007</v>
      </c>
      <c r="I168" s="77">
        <v>80.45</v>
      </c>
      <c r="J168" s="77">
        <v>79.930000000000007</v>
      </c>
      <c r="K168" s="77">
        <v>80.45</v>
      </c>
      <c r="L168" s="68">
        <v>1.3999999999995794E-2</v>
      </c>
      <c r="M168" s="68">
        <f>SUM(L168:L168)</f>
        <v>1.3999999999995794E-2</v>
      </c>
      <c r="N168" s="76">
        <v>7.5999999999993406E-2</v>
      </c>
      <c r="O168" s="77">
        <f t="shared" si="11"/>
        <v>7.5999999999993406</v>
      </c>
      <c r="P168">
        <f t="shared" si="9"/>
        <v>0.51999999999999602</v>
      </c>
      <c r="Q168">
        <f t="shared" si="10"/>
        <v>14.615384615383459</v>
      </c>
    </row>
    <row r="169" spans="1:17" x14ac:dyDescent="0.35">
      <c r="A169" s="68">
        <v>1570</v>
      </c>
      <c r="B169" s="76" t="s">
        <v>12</v>
      </c>
      <c r="C169" s="76">
        <v>12</v>
      </c>
      <c r="D169" s="76" t="s">
        <v>13</v>
      </c>
      <c r="E169" s="76" t="s">
        <v>271</v>
      </c>
      <c r="F169" s="76">
        <v>0.1</v>
      </c>
      <c r="G169" s="76">
        <v>0.1</v>
      </c>
      <c r="H169" s="76">
        <v>80.45</v>
      </c>
      <c r="I169" s="76">
        <v>80.55</v>
      </c>
      <c r="J169" s="76">
        <v>80.45</v>
      </c>
      <c r="K169" s="76">
        <v>80.55</v>
      </c>
      <c r="N169" s="76"/>
      <c r="O169" s="77">
        <f t="shared" si="11"/>
        <v>0</v>
      </c>
      <c r="P169">
        <f t="shared" si="9"/>
        <v>9.9999999999994316E-2</v>
      </c>
      <c r="Q169">
        <f t="shared" si="10"/>
        <v>0</v>
      </c>
    </row>
    <row r="170" spans="1:17" x14ac:dyDescent="0.35">
      <c r="A170" s="68">
        <v>1570</v>
      </c>
      <c r="B170" s="77" t="s">
        <v>12</v>
      </c>
      <c r="C170" s="77">
        <v>13</v>
      </c>
      <c r="D170" s="77" t="s">
        <v>13</v>
      </c>
      <c r="E170" s="77">
        <v>1</v>
      </c>
      <c r="F170" s="77">
        <v>1.47</v>
      </c>
      <c r="G170" s="77">
        <v>1.47</v>
      </c>
      <c r="H170" s="77">
        <v>83.7</v>
      </c>
      <c r="I170" s="77">
        <v>85.17</v>
      </c>
      <c r="J170" s="77">
        <v>83.7</v>
      </c>
      <c r="K170" s="77">
        <v>85.17</v>
      </c>
      <c r="L170" s="68">
        <v>2.5000000000005684E-2</v>
      </c>
      <c r="M170" s="68">
        <f t="shared" ref="M170:M176" si="12">SUM(L170:L170)</f>
        <v>2.5000000000005684E-2</v>
      </c>
      <c r="N170" s="76">
        <v>5.7000000000016371E-2</v>
      </c>
      <c r="O170" s="77">
        <f t="shared" si="11"/>
        <v>5.7000000000016371</v>
      </c>
      <c r="P170">
        <f t="shared" si="9"/>
        <v>1.4699999999999989</v>
      </c>
      <c r="Q170">
        <f t="shared" si="10"/>
        <v>3.87755102040928</v>
      </c>
    </row>
    <row r="171" spans="1:17" x14ac:dyDescent="0.35">
      <c r="A171" s="68">
        <v>1570</v>
      </c>
      <c r="B171" s="76" t="s">
        <v>12</v>
      </c>
      <c r="C171" s="76">
        <v>13</v>
      </c>
      <c r="D171" s="76" t="s">
        <v>13</v>
      </c>
      <c r="E171" s="76">
        <v>2</v>
      </c>
      <c r="F171" s="76">
        <v>1.03</v>
      </c>
      <c r="G171" s="76">
        <v>1.03</v>
      </c>
      <c r="H171" s="76">
        <v>85.17</v>
      </c>
      <c r="I171" s="76">
        <v>86.2</v>
      </c>
      <c r="J171" s="76">
        <v>85.17</v>
      </c>
      <c r="K171" s="76">
        <v>86.2</v>
      </c>
      <c r="L171" s="68">
        <v>6.0000000000002274E-3</v>
      </c>
      <c r="M171" s="68">
        <f t="shared" si="12"/>
        <v>6.0000000000002274E-3</v>
      </c>
      <c r="N171" s="76">
        <v>0.18200000000001637</v>
      </c>
      <c r="O171" s="77">
        <f t="shared" si="11"/>
        <v>18.200000000001637</v>
      </c>
      <c r="P171">
        <f t="shared" si="9"/>
        <v>1.0300000000000011</v>
      </c>
      <c r="Q171">
        <f t="shared" si="10"/>
        <v>17.669902912622931</v>
      </c>
    </row>
    <row r="172" spans="1:17" x14ac:dyDescent="0.35">
      <c r="A172" s="68">
        <v>1570</v>
      </c>
      <c r="B172" s="77" t="s">
        <v>12</v>
      </c>
      <c r="C172" s="77">
        <v>13</v>
      </c>
      <c r="D172" s="77" t="s">
        <v>13</v>
      </c>
      <c r="E172" s="77">
        <v>3</v>
      </c>
      <c r="F172" s="77">
        <v>0.57999999999999996</v>
      </c>
      <c r="G172" s="77">
        <v>0.57999999999999996</v>
      </c>
      <c r="H172" s="77">
        <v>86.2</v>
      </c>
      <c r="I172" s="77">
        <v>86.78</v>
      </c>
      <c r="J172" s="77">
        <v>86.2</v>
      </c>
      <c r="K172" s="77">
        <v>86.78</v>
      </c>
      <c r="L172" s="68">
        <v>3.2000000000010687E-2</v>
      </c>
      <c r="M172" s="68">
        <f t="shared" si="12"/>
        <v>3.2000000000010687E-2</v>
      </c>
      <c r="N172" s="76">
        <v>8.7999999999993861E-2</v>
      </c>
      <c r="O172" s="77">
        <f t="shared" si="11"/>
        <v>8.7999999999993861</v>
      </c>
      <c r="P172">
        <f t="shared" si="9"/>
        <v>0.57999999999999829</v>
      </c>
      <c r="Q172">
        <f t="shared" si="10"/>
        <v>15.172413793102434</v>
      </c>
    </row>
    <row r="173" spans="1:17" x14ac:dyDescent="0.35">
      <c r="A173" s="68">
        <v>1570</v>
      </c>
      <c r="B173" s="76" t="s">
        <v>12</v>
      </c>
      <c r="C173" s="76">
        <v>13</v>
      </c>
      <c r="D173" s="76" t="s">
        <v>13</v>
      </c>
      <c r="E173" s="76" t="s">
        <v>271</v>
      </c>
      <c r="F173" s="76">
        <v>0.28000000000000003</v>
      </c>
      <c r="G173" s="76">
        <v>0.28000000000000003</v>
      </c>
      <c r="H173" s="76">
        <v>86.78</v>
      </c>
      <c r="I173" s="76">
        <v>87.06</v>
      </c>
      <c r="J173" s="76">
        <v>86.78</v>
      </c>
      <c r="K173" s="76">
        <v>87.06</v>
      </c>
      <c r="L173" s="68">
        <v>2.8999999999996362E-2</v>
      </c>
      <c r="M173" s="68">
        <f t="shared" si="12"/>
        <v>2.8999999999996362E-2</v>
      </c>
      <c r="N173" s="76">
        <v>5.8999999999997499E-2</v>
      </c>
      <c r="O173" s="77">
        <f t="shared" si="11"/>
        <v>5.8999999999997499</v>
      </c>
      <c r="P173">
        <f t="shared" si="9"/>
        <v>0.28000000000000114</v>
      </c>
      <c r="Q173">
        <f t="shared" si="10"/>
        <v>21.071428571427592</v>
      </c>
    </row>
    <row r="174" spans="1:17" x14ac:dyDescent="0.35">
      <c r="A174" s="68">
        <v>1570</v>
      </c>
      <c r="B174" s="77" t="s">
        <v>12</v>
      </c>
      <c r="C174" s="77">
        <v>14</v>
      </c>
      <c r="D174" s="77" t="s">
        <v>13</v>
      </c>
      <c r="E174" s="77">
        <v>1</v>
      </c>
      <c r="F174" s="77">
        <v>1.39</v>
      </c>
      <c r="G174" s="77">
        <v>1.39</v>
      </c>
      <c r="H174" s="77">
        <v>88.5</v>
      </c>
      <c r="I174" s="77">
        <v>89.89</v>
      </c>
      <c r="J174" s="77">
        <v>88.5</v>
      </c>
      <c r="K174" s="77">
        <v>89.89</v>
      </c>
      <c r="L174" s="68">
        <v>2.9000000000010573E-2</v>
      </c>
      <c r="M174" s="68">
        <f t="shared" si="12"/>
        <v>2.9000000000010573E-2</v>
      </c>
      <c r="N174" s="76">
        <v>0.22700000000000387</v>
      </c>
      <c r="O174" s="77">
        <f t="shared" si="11"/>
        <v>22.700000000000387</v>
      </c>
      <c r="P174">
        <f t="shared" si="9"/>
        <v>1.3900000000000006</v>
      </c>
      <c r="Q174">
        <f t="shared" si="10"/>
        <v>16.330935251798831</v>
      </c>
    </row>
    <row r="175" spans="1:17" x14ac:dyDescent="0.35">
      <c r="A175" s="68">
        <v>1570</v>
      </c>
      <c r="B175" s="76" t="s">
        <v>12</v>
      </c>
      <c r="C175" s="76">
        <v>14</v>
      </c>
      <c r="D175" s="76" t="s">
        <v>13</v>
      </c>
      <c r="E175" s="76">
        <v>2</v>
      </c>
      <c r="F175" s="76">
        <v>1.06</v>
      </c>
      <c r="G175" s="76">
        <v>1.06</v>
      </c>
      <c r="H175" s="76">
        <v>89.89</v>
      </c>
      <c r="I175" s="76">
        <v>90.95</v>
      </c>
      <c r="J175" s="76">
        <v>89.89</v>
      </c>
      <c r="K175" s="76">
        <v>90.95</v>
      </c>
      <c r="L175" s="68">
        <v>8.0000000000097771E-3</v>
      </c>
      <c r="M175" s="68">
        <f t="shared" si="12"/>
        <v>8.0000000000097771E-3</v>
      </c>
      <c r="N175" s="76">
        <v>4.4000000000011141E-2</v>
      </c>
      <c r="O175" s="77">
        <f t="shared" si="11"/>
        <v>4.4000000000011141</v>
      </c>
      <c r="P175">
        <f t="shared" si="9"/>
        <v>1.0600000000000023</v>
      </c>
      <c r="Q175">
        <f t="shared" si="10"/>
        <v>4.1509433962274569</v>
      </c>
    </row>
    <row r="176" spans="1:17" x14ac:dyDescent="0.35">
      <c r="A176" s="68">
        <v>1570</v>
      </c>
      <c r="B176" s="77" t="s">
        <v>12</v>
      </c>
      <c r="C176" s="77">
        <v>14</v>
      </c>
      <c r="D176" s="77" t="s">
        <v>13</v>
      </c>
      <c r="E176" s="77">
        <v>3</v>
      </c>
      <c r="F176" s="77">
        <v>0.61</v>
      </c>
      <c r="G176" s="77">
        <v>0.61</v>
      </c>
      <c r="H176" s="77">
        <v>90.95</v>
      </c>
      <c r="I176" s="77">
        <v>91.56</v>
      </c>
      <c r="J176" s="77">
        <v>90.95</v>
      </c>
      <c r="K176" s="77">
        <v>91.56</v>
      </c>
      <c r="L176" s="68">
        <v>2.5000000000005684E-2</v>
      </c>
      <c r="M176" s="68">
        <f t="shared" si="12"/>
        <v>2.5000000000005684E-2</v>
      </c>
      <c r="N176" s="76">
        <v>0.11600000000001387</v>
      </c>
      <c r="O176" s="77">
        <f t="shared" si="11"/>
        <v>11.600000000001387</v>
      </c>
      <c r="P176">
        <f t="shared" si="9"/>
        <v>0.60999999999999943</v>
      </c>
      <c r="Q176">
        <f t="shared" si="10"/>
        <v>19.016393442625244</v>
      </c>
    </row>
    <row r="177" spans="1:17" x14ac:dyDescent="0.35">
      <c r="A177" s="68">
        <v>1570</v>
      </c>
      <c r="B177" s="76" t="s">
        <v>12</v>
      </c>
      <c r="C177" s="76">
        <v>14</v>
      </c>
      <c r="D177" s="76" t="s">
        <v>13</v>
      </c>
      <c r="E177" s="76" t="s">
        <v>271</v>
      </c>
      <c r="F177" s="76">
        <v>0.2</v>
      </c>
      <c r="G177" s="76">
        <v>0.2</v>
      </c>
      <c r="H177" s="76">
        <v>91.56</v>
      </c>
      <c r="I177" s="76">
        <v>91.76</v>
      </c>
      <c r="J177" s="76">
        <v>91.56</v>
      </c>
      <c r="K177" s="76">
        <v>91.76</v>
      </c>
      <c r="N177" s="76"/>
      <c r="O177" s="77">
        <f t="shared" si="11"/>
        <v>0</v>
      </c>
      <c r="P177">
        <f t="shared" si="9"/>
        <v>0.20000000000000284</v>
      </c>
      <c r="Q177">
        <f t="shared" si="10"/>
        <v>0</v>
      </c>
    </row>
    <row r="178" spans="1:17" x14ac:dyDescent="0.35">
      <c r="A178" s="68">
        <v>1570</v>
      </c>
      <c r="B178" s="77" t="s">
        <v>12</v>
      </c>
      <c r="C178" s="77">
        <v>15</v>
      </c>
      <c r="D178" s="77" t="s">
        <v>13</v>
      </c>
      <c r="E178" s="77">
        <v>1</v>
      </c>
      <c r="F178" s="77">
        <v>1.42</v>
      </c>
      <c r="G178" s="77">
        <v>1.42</v>
      </c>
      <c r="H178" s="77">
        <v>93.4</v>
      </c>
      <c r="I178" s="77">
        <v>94.82</v>
      </c>
      <c r="J178" s="77">
        <v>93.4</v>
      </c>
      <c r="K178" s="77">
        <v>94.82</v>
      </c>
      <c r="L178" s="68">
        <v>7.9999999999955662E-3</v>
      </c>
      <c r="M178" s="68">
        <f>SUM(L178:L178)</f>
        <v>7.9999999999955662E-3</v>
      </c>
      <c r="N178" s="76">
        <v>0.15999999999998238</v>
      </c>
      <c r="O178" s="77">
        <f t="shared" si="11"/>
        <v>15.999999999998238</v>
      </c>
      <c r="P178">
        <f t="shared" si="9"/>
        <v>1.4199999999999875</v>
      </c>
      <c r="Q178">
        <f t="shared" si="10"/>
        <v>11.267605633801676</v>
      </c>
    </row>
    <row r="179" spans="1:17" x14ac:dyDescent="0.35">
      <c r="A179" s="68">
        <v>1570</v>
      </c>
      <c r="B179" s="76" t="s">
        <v>12</v>
      </c>
      <c r="C179" s="76">
        <v>15</v>
      </c>
      <c r="D179" s="76" t="s">
        <v>13</v>
      </c>
      <c r="E179" s="76">
        <v>2</v>
      </c>
      <c r="F179" s="76">
        <v>1.05</v>
      </c>
      <c r="G179" s="76">
        <v>1.05</v>
      </c>
      <c r="H179" s="76">
        <v>94.82</v>
      </c>
      <c r="I179" s="76">
        <v>95.87</v>
      </c>
      <c r="J179" s="76">
        <v>94.82</v>
      </c>
      <c r="K179" s="76">
        <v>95.87</v>
      </c>
      <c r="L179" s="68">
        <v>5.8000000000006935E-2</v>
      </c>
      <c r="M179" s="68">
        <f>SUM(L179:L179)</f>
        <v>5.8000000000006935E-2</v>
      </c>
      <c r="N179" s="76">
        <v>0.13899999999999579</v>
      </c>
      <c r="O179" s="77">
        <f t="shared" si="11"/>
        <v>13.899999999999579</v>
      </c>
      <c r="P179">
        <f t="shared" si="9"/>
        <v>1.0500000000000114</v>
      </c>
      <c r="Q179">
        <f t="shared" si="10"/>
        <v>13.238095238094694</v>
      </c>
    </row>
    <row r="180" spans="1:17" x14ac:dyDescent="0.35">
      <c r="A180" s="68">
        <v>1570</v>
      </c>
      <c r="B180" s="77" t="s">
        <v>12</v>
      </c>
      <c r="C180" s="77">
        <v>15</v>
      </c>
      <c r="D180" s="77" t="s">
        <v>13</v>
      </c>
      <c r="E180" s="77" t="s">
        <v>271</v>
      </c>
      <c r="F180" s="77">
        <v>0.16</v>
      </c>
      <c r="G180" s="77">
        <v>0.16</v>
      </c>
      <c r="H180" s="77">
        <v>95.87</v>
      </c>
      <c r="I180" s="77">
        <v>96.03</v>
      </c>
      <c r="J180" s="77">
        <v>95.87</v>
      </c>
      <c r="K180" s="77">
        <v>96.03</v>
      </c>
      <c r="N180" s="76"/>
      <c r="O180" s="77">
        <f t="shared" si="11"/>
        <v>0</v>
      </c>
      <c r="P180">
        <f t="shared" si="9"/>
        <v>0.15999999999999659</v>
      </c>
      <c r="Q180">
        <f t="shared" si="10"/>
        <v>0</v>
      </c>
    </row>
    <row r="181" spans="1:17" x14ac:dyDescent="0.35">
      <c r="A181" s="68">
        <v>1570</v>
      </c>
      <c r="B181" s="76" t="s">
        <v>12</v>
      </c>
      <c r="C181" s="76">
        <v>16</v>
      </c>
      <c r="D181" s="76" t="s">
        <v>13</v>
      </c>
      <c r="E181" s="76">
        <v>1</v>
      </c>
      <c r="F181" s="76">
        <v>1.41</v>
      </c>
      <c r="G181" s="76">
        <v>1.41</v>
      </c>
      <c r="H181" s="76">
        <v>98.2</v>
      </c>
      <c r="I181" s="76">
        <v>99.61</v>
      </c>
      <c r="J181" s="76">
        <v>98.2</v>
      </c>
      <c r="K181" s="76">
        <v>99.61</v>
      </c>
      <c r="L181" s="68">
        <v>2.4999999999991473E-2</v>
      </c>
      <c r="M181" s="68">
        <f>SUM(L181:L181)</f>
        <v>2.4999999999991473E-2</v>
      </c>
      <c r="N181" s="76">
        <v>0.19299999999999784</v>
      </c>
      <c r="O181" s="77">
        <f t="shared" si="11"/>
        <v>19.299999999999784</v>
      </c>
      <c r="P181">
        <f t="shared" si="9"/>
        <v>1.4099999999999966</v>
      </c>
      <c r="Q181">
        <f t="shared" si="10"/>
        <v>13.687943262411228</v>
      </c>
    </row>
    <row r="182" spans="1:17" x14ac:dyDescent="0.35">
      <c r="A182" s="68">
        <v>1570</v>
      </c>
      <c r="B182" s="77" t="s">
        <v>12</v>
      </c>
      <c r="C182" s="77">
        <v>16</v>
      </c>
      <c r="D182" s="77" t="s">
        <v>13</v>
      </c>
      <c r="E182" s="77">
        <v>2</v>
      </c>
      <c r="F182" s="77">
        <v>1.47</v>
      </c>
      <c r="G182" s="77">
        <v>1.47</v>
      </c>
      <c r="H182" s="77">
        <v>99.61</v>
      </c>
      <c r="I182" s="77">
        <v>101.08</v>
      </c>
      <c r="J182" s="77">
        <v>99.61</v>
      </c>
      <c r="K182" s="77">
        <v>101.08</v>
      </c>
      <c r="L182" s="68">
        <v>0.15299999999999159</v>
      </c>
      <c r="M182" s="68">
        <f>SUM(L182:L182)</f>
        <v>0.15299999999999159</v>
      </c>
      <c r="N182" s="76">
        <v>0.31299999999997397</v>
      </c>
      <c r="O182" s="77">
        <f t="shared" si="11"/>
        <v>31.299999999997397</v>
      </c>
      <c r="P182">
        <f t="shared" si="9"/>
        <v>1.4699999999999989</v>
      </c>
      <c r="Q182">
        <f t="shared" si="10"/>
        <v>21.292517006800967</v>
      </c>
    </row>
    <row r="183" spans="1:17" x14ac:dyDescent="0.35">
      <c r="A183" s="68">
        <v>1570</v>
      </c>
      <c r="B183" s="76" t="s">
        <v>12</v>
      </c>
      <c r="C183" s="76">
        <v>16</v>
      </c>
      <c r="D183" s="76" t="s">
        <v>13</v>
      </c>
      <c r="E183" s="76">
        <v>3</v>
      </c>
      <c r="F183" s="76">
        <v>1</v>
      </c>
      <c r="G183" s="76">
        <v>1</v>
      </c>
      <c r="H183" s="76">
        <v>101.08</v>
      </c>
      <c r="I183" s="76">
        <v>102.08</v>
      </c>
      <c r="J183" s="76">
        <v>101.08</v>
      </c>
      <c r="K183" s="76">
        <v>102.08</v>
      </c>
      <c r="L183" s="68">
        <v>1.0000000000005116E-2</v>
      </c>
      <c r="M183" s="68">
        <f>SUM(L183:L183)</f>
        <v>1.0000000000005116E-2</v>
      </c>
      <c r="N183" s="76">
        <v>8.2000000000007844E-2</v>
      </c>
      <c r="O183" s="77">
        <f t="shared" si="11"/>
        <v>8.2000000000007844</v>
      </c>
      <c r="P183">
        <f t="shared" si="9"/>
        <v>1</v>
      </c>
      <c r="Q183">
        <f t="shared" si="10"/>
        <v>8.2000000000007844</v>
      </c>
    </row>
    <row r="184" spans="1:17" x14ac:dyDescent="0.35">
      <c r="A184" s="68">
        <v>1570</v>
      </c>
      <c r="B184" s="77" t="s">
        <v>12</v>
      </c>
      <c r="C184" s="77">
        <v>16</v>
      </c>
      <c r="D184" s="77" t="s">
        <v>13</v>
      </c>
      <c r="E184" s="77" t="s">
        <v>271</v>
      </c>
      <c r="F184" s="77">
        <v>0.16</v>
      </c>
      <c r="G184" s="77">
        <v>0.16</v>
      </c>
      <c r="H184" s="77">
        <v>102.08</v>
      </c>
      <c r="I184" s="77">
        <v>102.24</v>
      </c>
      <c r="J184" s="77">
        <v>102.08</v>
      </c>
      <c r="K184" s="77">
        <v>102.24</v>
      </c>
      <c r="N184" s="76"/>
      <c r="O184" s="77">
        <f t="shared" si="11"/>
        <v>0</v>
      </c>
      <c r="P184">
        <f t="shared" si="9"/>
        <v>0.15999999999999659</v>
      </c>
      <c r="Q184">
        <f t="shared" si="10"/>
        <v>0</v>
      </c>
    </row>
    <row r="185" spans="1:17" x14ac:dyDescent="0.35">
      <c r="A185" s="68">
        <v>1570</v>
      </c>
      <c r="B185" s="76" t="s">
        <v>12</v>
      </c>
      <c r="C185" s="76">
        <v>17</v>
      </c>
      <c r="D185" s="76" t="s">
        <v>13</v>
      </c>
      <c r="E185" s="76">
        <v>1</v>
      </c>
      <c r="F185" s="76">
        <v>1.49</v>
      </c>
      <c r="G185" s="76">
        <v>1.49</v>
      </c>
      <c r="H185" s="76">
        <v>103.1</v>
      </c>
      <c r="I185" s="76">
        <v>104.59</v>
      </c>
      <c r="J185" s="76">
        <v>103.1</v>
      </c>
      <c r="K185" s="76">
        <v>104.59</v>
      </c>
      <c r="L185" s="68">
        <v>3.1999999999996476E-2</v>
      </c>
      <c r="M185" s="68">
        <f>SUM(L185:L185)</f>
        <v>3.1999999999996476E-2</v>
      </c>
      <c r="N185" s="76">
        <v>0.18499999999997385</v>
      </c>
      <c r="O185" s="77">
        <f t="shared" si="11"/>
        <v>18.499999999997385</v>
      </c>
      <c r="P185">
        <f t="shared" si="9"/>
        <v>1.4900000000000091</v>
      </c>
      <c r="Q185">
        <f t="shared" si="10"/>
        <v>12.416107382548505</v>
      </c>
    </row>
    <row r="186" spans="1:17" x14ac:dyDescent="0.35">
      <c r="A186" s="68">
        <v>1570</v>
      </c>
      <c r="B186" s="77" t="s">
        <v>12</v>
      </c>
      <c r="C186" s="77">
        <v>17</v>
      </c>
      <c r="D186" s="77" t="s">
        <v>13</v>
      </c>
      <c r="E186" s="77">
        <v>2</v>
      </c>
      <c r="F186" s="77">
        <v>1.17</v>
      </c>
      <c r="G186" s="77">
        <v>1.17</v>
      </c>
      <c r="H186" s="77">
        <v>104.59</v>
      </c>
      <c r="I186" s="77">
        <v>105.76</v>
      </c>
      <c r="J186" s="77">
        <v>104.59</v>
      </c>
      <c r="K186" s="77">
        <v>105.76</v>
      </c>
      <c r="L186" s="68">
        <v>1.6999999999995907E-2</v>
      </c>
      <c r="M186" s="68">
        <f>SUM(L186:L186)</f>
        <v>1.6999999999995907E-2</v>
      </c>
      <c r="N186" s="76">
        <v>5.6000000000011596E-2</v>
      </c>
      <c r="O186" s="77">
        <f t="shared" si="11"/>
        <v>5.6000000000011596</v>
      </c>
      <c r="P186">
        <f t="shared" si="9"/>
        <v>1.1700000000000017</v>
      </c>
      <c r="Q186">
        <f t="shared" si="10"/>
        <v>4.7863247863257703</v>
      </c>
    </row>
    <row r="187" spans="1:17" x14ac:dyDescent="0.35">
      <c r="A187" s="68">
        <v>1570</v>
      </c>
      <c r="B187" s="76" t="s">
        <v>12</v>
      </c>
      <c r="C187" s="76">
        <v>17</v>
      </c>
      <c r="D187" s="76" t="s">
        <v>13</v>
      </c>
      <c r="E187" s="76">
        <v>3</v>
      </c>
      <c r="F187" s="76">
        <v>0.85</v>
      </c>
      <c r="G187" s="76">
        <v>0.85</v>
      </c>
      <c r="H187" s="76">
        <v>105.76</v>
      </c>
      <c r="I187" s="76">
        <v>106.61</v>
      </c>
      <c r="J187" s="76">
        <v>105.76</v>
      </c>
      <c r="K187" s="76">
        <v>106.61</v>
      </c>
      <c r="L187" s="68">
        <v>3.9000000000001478E-2</v>
      </c>
      <c r="M187" s="68">
        <f>L187</f>
        <v>3.9000000000001478E-2</v>
      </c>
      <c r="N187" s="76">
        <v>3.9000000000001478E-2</v>
      </c>
      <c r="O187" s="77">
        <f t="shared" si="11"/>
        <v>3.9000000000001478</v>
      </c>
      <c r="P187">
        <f t="shared" si="9"/>
        <v>0.84999999999999432</v>
      </c>
      <c r="Q187">
        <f t="shared" si="10"/>
        <v>4.5882352941178519</v>
      </c>
    </row>
    <row r="188" spans="1:17" x14ac:dyDescent="0.35">
      <c r="A188" s="68">
        <v>1570</v>
      </c>
      <c r="B188" s="77" t="s">
        <v>12</v>
      </c>
      <c r="C188" s="77">
        <v>17</v>
      </c>
      <c r="D188" s="77" t="s">
        <v>13</v>
      </c>
      <c r="E188" s="77" t="s">
        <v>271</v>
      </c>
      <c r="F188" s="77">
        <v>0.16</v>
      </c>
      <c r="G188" s="77">
        <v>0.16</v>
      </c>
      <c r="H188" s="77">
        <v>106.61</v>
      </c>
      <c r="I188" s="77">
        <v>106.77</v>
      </c>
      <c r="J188" s="77">
        <v>106.61</v>
      </c>
      <c r="K188" s="77">
        <v>106.77</v>
      </c>
      <c r="N188" s="76"/>
      <c r="O188" s="77">
        <f t="shared" si="11"/>
        <v>0</v>
      </c>
      <c r="P188">
        <f t="shared" si="9"/>
        <v>0.15999999999999659</v>
      </c>
      <c r="Q188">
        <f t="shared" si="10"/>
        <v>0</v>
      </c>
    </row>
    <row r="189" spans="1:17" x14ac:dyDescent="0.35">
      <c r="A189" s="68">
        <v>1570</v>
      </c>
      <c r="B189" s="76" t="s">
        <v>12</v>
      </c>
      <c r="C189" s="76">
        <v>18</v>
      </c>
      <c r="D189" s="76" t="s">
        <v>13</v>
      </c>
      <c r="E189" s="76">
        <v>1</v>
      </c>
      <c r="F189" s="76">
        <v>1.41</v>
      </c>
      <c r="G189" s="76">
        <v>1.41</v>
      </c>
      <c r="H189" s="76">
        <v>107.9</v>
      </c>
      <c r="I189" s="76">
        <v>109.31</v>
      </c>
      <c r="J189" s="76">
        <v>107.9</v>
      </c>
      <c r="K189" s="76">
        <v>109.31</v>
      </c>
      <c r="L189" s="68">
        <v>6.0000000000002274E-3</v>
      </c>
      <c r="M189" s="68">
        <f>SUM(L189:L189)</f>
        <v>6.0000000000002274E-3</v>
      </c>
      <c r="N189" s="76">
        <v>5.2000000000006708E-2</v>
      </c>
      <c r="O189" s="77">
        <f t="shared" si="11"/>
        <v>5.2000000000006708</v>
      </c>
      <c r="P189">
        <f t="shared" si="9"/>
        <v>1.4099999999999966</v>
      </c>
      <c r="Q189">
        <f t="shared" si="10"/>
        <v>3.687943262411832</v>
      </c>
    </row>
    <row r="190" spans="1:17" x14ac:dyDescent="0.35">
      <c r="A190" s="68">
        <v>1570</v>
      </c>
      <c r="B190" s="77" t="s">
        <v>12</v>
      </c>
      <c r="C190" s="77">
        <v>18</v>
      </c>
      <c r="D190" s="77" t="s">
        <v>13</v>
      </c>
      <c r="E190" s="77">
        <v>2</v>
      </c>
      <c r="F190" s="77">
        <v>1.36</v>
      </c>
      <c r="G190" s="77">
        <v>1.36</v>
      </c>
      <c r="H190" s="77">
        <v>109.31</v>
      </c>
      <c r="I190" s="77">
        <v>110.67</v>
      </c>
      <c r="J190" s="77">
        <v>109.31</v>
      </c>
      <c r="K190" s="77">
        <v>110.67</v>
      </c>
      <c r="L190" s="68">
        <v>1.9000000000005457E-2</v>
      </c>
      <c r="M190" s="68">
        <f>SUM(L190)</f>
        <v>1.9000000000005457E-2</v>
      </c>
      <c r="N190" s="76">
        <v>1.9000000000005457E-2</v>
      </c>
      <c r="O190" s="77">
        <f t="shared" si="11"/>
        <v>1.9000000000005457</v>
      </c>
      <c r="P190">
        <f t="shared" si="9"/>
        <v>1.3599999999999994</v>
      </c>
      <c r="Q190">
        <f t="shared" si="10"/>
        <v>1.3970588235298136</v>
      </c>
    </row>
    <row r="191" spans="1:17" x14ac:dyDescent="0.35">
      <c r="A191" s="68">
        <v>1570</v>
      </c>
      <c r="B191" s="76" t="s">
        <v>12</v>
      </c>
      <c r="C191" s="76">
        <v>18</v>
      </c>
      <c r="D191" s="76" t="s">
        <v>13</v>
      </c>
      <c r="E191" s="76" t="s">
        <v>271</v>
      </c>
      <c r="F191" s="76">
        <v>0.26</v>
      </c>
      <c r="G191" s="76">
        <v>0.26</v>
      </c>
      <c r="H191" s="76">
        <v>110.67</v>
      </c>
      <c r="I191" s="76">
        <v>110.93</v>
      </c>
      <c r="J191" s="76">
        <v>110.67</v>
      </c>
      <c r="K191" s="76">
        <v>110.93</v>
      </c>
      <c r="N191" s="76"/>
      <c r="O191" s="77">
        <f t="shared" si="11"/>
        <v>0</v>
      </c>
      <c r="P191">
        <f t="shared" si="9"/>
        <v>0.26000000000000512</v>
      </c>
      <c r="Q191">
        <f t="shared" si="10"/>
        <v>0</v>
      </c>
    </row>
    <row r="192" spans="1:17" x14ac:dyDescent="0.35">
      <c r="A192" s="68">
        <v>1570</v>
      </c>
      <c r="B192" s="77" t="s">
        <v>12</v>
      </c>
      <c r="C192" s="77">
        <v>19</v>
      </c>
      <c r="D192" s="77" t="s">
        <v>13</v>
      </c>
      <c r="E192" s="77">
        <v>1</v>
      </c>
      <c r="F192" s="77">
        <v>0.89</v>
      </c>
      <c r="G192" s="77">
        <v>0.89</v>
      </c>
      <c r="H192" s="77">
        <v>112.8</v>
      </c>
      <c r="I192" s="77">
        <v>113.62</v>
      </c>
      <c r="J192" s="77">
        <v>112.8</v>
      </c>
      <c r="K192" s="77">
        <v>113.62</v>
      </c>
      <c r="N192" s="76"/>
      <c r="O192" s="77">
        <f t="shared" si="11"/>
        <v>0</v>
      </c>
      <c r="P192">
        <f t="shared" si="9"/>
        <v>0.82000000000000739</v>
      </c>
      <c r="Q192">
        <f t="shared" si="10"/>
        <v>0</v>
      </c>
    </row>
    <row r="193" spans="1:17" x14ac:dyDescent="0.35">
      <c r="A193" s="68">
        <v>1570</v>
      </c>
      <c r="B193" s="76" t="s">
        <v>12</v>
      </c>
      <c r="C193" s="76">
        <v>19</v>
      </c>
      <c r="D193" s="76" t="s">
        <v>13</v>
      </c>
      <c r="E193" s="76" t="s">
        <v>271</v>
      </c>
      <c r="F193" s="76">
        <v>0.05</v>
      </c>
      <c r="G193" s="76">
        <v>0.05</v>
      </c>
      <c r="H193" s="76">
        <v>113.62</v>
      </c>
      <c r="I193" s="76">
        <v>113.67</v>
      </c>
      <c r="J193" s="76">
        <v>113.62</v>
      </c>
      <c r="K193" s="76">
        <v>113.67</v>
      </c>
      <c r="N193" s="76"/>
      <c r="O193" s="77">
        <f t="shared" si="11"/>
        <v>0</v>
      </c>
      <c r="P193">
        <f t="shared" si="9"/>
        <v>4.9999999999997158E-2</v>
      </c>
      <c r="Q193">
        <f t="shared" si="10"/>
        <v>0</v>
      </c>
    </row>
    <row r="194" spans="1:17" x14ac:dyDescent="0.35">
      <c r="A194" s="68">
        <v>1570</v>
      </c>
      <c r="B194" s="77" t="s">
        <v>12</v>
      </c>
      <c r="C194" s="77">
        <v>20</v>
      </c>
      <c r="D194" s="77" t="s">
        <v>13</v>
      </c>
      <c r="E194" s="77">
        <v>1</v>
      </c>
      <c r="F194" s="77">
        <v>1.2</v>
      </c>
      <c r="G194" s="77">
        <v>1.2</v>
      </c>
      <c r="H194" s="77">
        <v>117.7</v>
      </c>
      <c r="I194" s="77">
        <v>118.9</v>
      </c>
      <c r="J194" s="77">
        <v>117.7</v>
      </c>
      <c r="K194" s="77">
        <v>118.9</v>
      </c>
      <c r="L194" s="68">
        <v>2.1000000000000796E-2</v>
      </c>
      <c r="M194" s="68">
        <f>L194</f>
        <v>2.1000000000000796E-2</v>
      </c>
      <c r="N194" s="76">
        <v>2.1000000000000796E-2</v>
      </c>
      <c r="O194" s="77">
        <f t="shared" si="11"/>
        <v>2.1000000000000796</v>
      </c>
      <c r="P194">
        <f t="shared" si="9"/>
        <v>1.2000000000000028</v>
      </c>
      <c r="Q194">
        <f t="shared" si="10"/>
        <v>1.7500000000000622</v>
      </c>
    </row>
    <row r="195" spans="1:17" x14ac:dyDescent="0.35">
      <c r="A195" s="68">
        <v>1570</v>
      </c>
      <c r="B195" s="76" t="s">
        <v>12</v>
      </c>
      <c r="C195" s="76">
        <v>20</v>
      </c>
      <c r="D195" s="76" t="s">
        <v>13</v>
      </c>
      <c r="E195" s="76">
        <v>2</v>
      </c>
      <c r="F195" s="76">
        <v>1.37</v>
      </c>
      <c r="G195" s="76">
        <v>1.37</v>
      </c>
      <c r="H195" s="76">
        <v>118.9</v>
      </c>
      <c r="I195" s="76">
        <v>120.27</v>
      </c>
      <c r="J195" s="76">
        <v>118.9</v>
      </c>
      <c r="K195" s="76">
        <v>120.27</v>
      </c>
      <c r="L195" s="68">
        <v>7.9999999999955662E-3</v>
      </c>
      <c r="M195" s="68">
        <f>L195</f>
        <v>7.9999999999955662E-3</v>
      </c>
      <c r="N195" s="76">
        <v>7.9999999999955662E-3</v>
      </c>
      <c r="O195" s="77">
        <f t="shared" si="11"/>
        <v>0.79999999999955662</v>
      </c>
      <c r="P195">
        <f t="shared" si="9"/>
        <v>1.3699999999999903</v>
      </c>
      <c r="Q195">
        <f t="shared" si="10"/>
        <v>0.58394160583909649</v>
      </c>
    </row>
    <row r="196" spans="1:17" x14ac:dyDescent="0.35">
      <c r="A196" s="68">
        <v>1570</v>
      </c>
      <c r="B196" s="77" t="s">
        <v>12</v>
      </c>
      <c r="C196" s="77">
        <v>20</v>
      </c>
      <c r="D196" s="77" t="s">
        <v>13</v>
      </c>
      <c r="E196" s="77" t="s">
        <v>271</v>
      </c>
      <c r="F196" s="77">
        <v>0.14000000000000001</v>
      </c>
      <c r="G196" s="77">
        <v>0.14000000000000001</v>
      </c>
      <c r="H196" s="77">
        <v>120.27</v>
      </c>
      <c r="I196" s="77">
        <v>120.41</v>
      </c>
      <c r="J196" s="77">
        <v>120.27</v>
      </c>
      <c r="K196" s="77">
        <v>120.41</v>
      </c>
      <c r="N196" s="76"/>
      <c r="O196" s="77">
        <f t="shared" si="11"/>
        <v>0</v>
      </c>
      <c r="P196">
        <f t="shared" si="9"/>
        <v>0.14000000000000057</v>
      </c>
      <c r="Q196">
        <f t="shared" si="10"/>
        <v>0</v>
      </c>
    </row>
    <row r="197" spans="1:17" x14ac:dyDescent="0.35">
      <c r="A197" s="68">
        <v>1570</v>
      </c>
      <c r="B197" s="76" t="s">
        <v>12</v>
      </c>
      <c r="C197" s="76">
        <v>21</v>
      </c>
      <c r="D197" s="76" t="s">
        <v>13</v>
      </c>
      <c r="E197" s="76">
        <v>1</v>
      </c>
      <c r="F197" s="76">
        <v>0.23</v>
      </c>
      <c r="G197" s="76">
        <v>0.23</v>
      </c>
      <c r="H197" s="76">
        <v>122.6</v>
      </c>
      <c r="I197" s="76">
        <v>122.83</v>
      </c>
      <c r="J197" s="76">
        <v>122.6</v>
      </c>
      <c r="K197" s="76">
        <v>122.83</v>
      </c>
      <c r="N197" s="76"/>
      <c r="O197" s="77">
        <f t="shared" si="11"/>
        <v>0</v>
      </c>
      <c r="P197">
        <f t="shared" si="9"/>
        <v>0.23000000000000398</v>
      </c>
      <c r="Q197">
        <f t="shared" si="10"/>
        <v>0</v>
      </c>
    </row>
    <row r="198" spans="1:17" x14ac:dyDescent="0.35">
      <c r="A198" s="68">
        <v>1570</v>
      </c>
      <c r="B198" s="77" t="s">
        <v>12</v>
      </c>
      <c r="C198" s="77">
        <v>21</v>
      </c>
      <c r="D198" s="77" t="s">
        <v>13</v>
      </c>
      <c r="E198" s="77" t="s">
        <v>271</v>
      </c>
      <c r="F198" s="77">
        <v>0.05</v>
      </c>
      <c r="G198" s="77">
        <v>0.05</v>
      </c>
      <c r="H198" s="77">
        <v>122.83</v>
      </c>
      <c r="I198" s="77">
        <v>122.88</v>
      </c>
      <c r="J198" s="77">
        <v>122.83</v>
      </c>
      <c r="K198" s="77">
        <v>122.88</v>
      </c>
      <c r="N198" s="76"/>
      <c r="O198" s="77">
        <f t="shared" si="11"/>
        <v>0</v>
      </c>
      <c r="P198">
        <f t="shared" si="9"/>
        <v>4.9999999999997158E-2</v>
      </c>
      <c r="Q198">
        <f t="shared" si="10"/>
        <v>0</v>
      </c>
    </row>
    <row r="199" spans="1:17" x14ac:dyDescent="0.35">
      <c r="A199" s="68">
        <v>1570</v>
      </c>
      <c r="B199" s="76" t="s">
        <v>12</v>
      </c>
      <c r="C199" s="76">
        <v>22</v>
      </c>
      <c r="D199" s="76" t="s">
        <v>13</v>
      </c>
      <c r="E199" s="76">
        <v>1</v>
      </c>
      <c r="F199" s="76">
        <v>0.96</v>
      </c>
      <c r="G199" s="76">
        <v>0.96</v>
      </c>
      <c r="H199" s="76">
        <v>127.4</v>
      </c>
      <c r="I199" s="76">
        <v>128.36000000000001</v>
      </c>
      <c r="J199" s="76">
        <v>127.4</v>
      </c>
      <c r="K199" s="76">
        <v>128.36000000000001</v>
      </c>
      <c r="L199" s="68">
        <v>5.0000000000096634E-3</v>
      </c>
      <c r="M199" s="68">
        <f>SUM(L199:L199)</f>
        <v>5.0000000000096634E-3</v>
      </c>
      <c r="N199" s="76">
        <v>1.0000000000005116E-2</v>
      </c>
      <c r="O199" s="77">
        <f t="shared" si="11"/>
        <v>1.0000000000005116</v>
      </c>
      <c r="P199">
        <f t="shared" si="9"/>
        <v>0.96000000000000796</v>
      </c>
      <c r="Q199">
        <f t="shared" si="10"/>
        <v>1.041666666667191</v>
      </c>
    </row>
    <row r="200" spans="1:17" x14ac:dyDescent="0.35">
      <c r="A200" s="68">
        <v>1570</v>
      </c>
      <c r="B200" s="77" t="s">
        <v>12</v>
      </c>
      <c r="C200" s="77">
        <v>22</v>
      </c>
      <c r="D200" s="77" t="s">
        <v>13</v>
      </c>
      <c r="E200" s="77">
        <v>2</v>
      </c>
      <c r="F200" s="77">
        <v>1.5</v>
      </c>
      <c r="G200" s="77">
        <v>1.5</v>
      </c>
      <c r="H200" s="77">
        <v>128.36000000000001</v>
      </c>
      <c r="I200" s="77">
        <v>129.86000000000001</v>
      </c>
      <c r="J200" s="77">
        <v>128.36000000000001</v>
      </c>
      <c r="K200" s="77">
        <v>129.86000000000001</v>
      </c>
      <c r="L200" s="68">
        <v>3.9999999999906777E-3</v>
      </c>
      <c r="M200" s="68">
        <f>SUM(L200:L200)</f>
        <v>3.9999999999906777E-3</v>
      </c>
      <c r="N200" s="76">
        <v>6.1999999999983402E-2</v>
      </c>
      <c r="O200" s="77">
        <f t="shared" si="11"/>
        <v>6.1999999999983402</v>
      </c>
      <c r="P200">
        <f t="shared" si="9"/>
        <v>1.5</v>
      </c>
      <c r="Q200">
        <f t="shared" si="10"/>
        <v>4.1333333333322271</v>
      </c>
    </row>
    <row r="201" spans="1:17" x14ac:dyDescent="0.35">
      <c r="A201" s="68">
        <v>1570</v>
      </c>
      <c r="B201" s="76" t="s">
        <v>12</v>
      </c>
      <c r="C201" s="76">
        <v>22</v>
      </c>
      <c r="D201" s="76" t="s">
        <v>13</v>
      </c>
      <c r="E201" s="76" t="s">
        <v>271</v>
      </c>
      <c r="F201" s="76">
        <v>0.17</v>
      </c>
      <c r="G201" s="76">
        <v>0.17</v>
      </c>
      <c r="H201" s="76">
        <v>129.86000000000001</v>
      </c>
      <c r="I201" s="76">
        <v>130.03</v>
      </c>
      <c r="J201" s="76">
        <v>129.86000000000001</v>
      </c>
      <c r="K201" s="76">
        <v>130.03</v>
      </c>
      <c r="N201" s="76"/>
      <c r="O201" s="77">
        <f t="shared" si="11"/>
        <v>0</v>
      </c>
      <c r="P201">
        <f t="shared" si="9"/>
        <v>0.16999999999998749</v>
      </c>
      <c r="Q201">
        <f t="shared" si="10"/>
        <v>0</v>
      </c>
    </row>
    <row r="202" spans="1:17" x14ac:dyDescent="0.35">
      <c r="A202" s="68">
        <v>1570</v>
      </c>
      <c r="B202" s="77" t="s">
        <v>12</v>
      </c>
      <c r="C202" s="77">
        <v>23</v>
      </c>
      <c r="D202" s="77" t="s">
        <v>13</v>
      </c>
      <c r="E202" s="77">
        <v>1</v>
      </c>
      <c r="F202" s="77">
        <v>1.48</v>
      </c>
      <c r="G202" s="77">
        <v>1.48</v>
      </c>
      <c r="H202" s="77">
        <v>132.30000000000001</v>
      </c>
      <c r="I202" s="77">
        <v>133.78</v>
      </c>
      <c r="J202" s="77">
        <v>132.30000000000001</v>
      </c>
      <c r="K202" s="77">
        <v>133.78</v>
      </c>
      <c r="L202" s="68">
        <v>8.0000000000097771E-3</v>
      </c>
      <c r="M202" s="68">
        <f>L202</f>
        <v>8.0000000000097771E-3</v>
      </c>
      <c r="N202" s="76">
        <v>8.0000000000097771E-3</v>
      </c>
      <c r="O202" s="77">
        <f t="shared" si="11"/>
        <v>0.80000000000097771</v>
      </c>
      <c r="P202">
        <f t="shared" si="9"/>
        <v>1.4799999999999898</v>
      </c>
      <c r="Q202">
        <f t="shared" si="10"/>
        <v>0.54054054054120493</v>
      </c>
    </row>
    <row r="203" spans="1:17" x14ac:dyDescent="0.35">
      <c r="A203" s="68">
        <v>1570</v>
      </c>
      <c r="B203" s="76" t="s">
        <v>12</v>
      </c>
      <c r="C203" s="76">
        <v>23</v>
      </c>
      <c r="D203" s="76" t="s">
        <v>13</v>
      </c>
      <c r="E203" s="76">
        <v>2</v>
      </c>
      <c r="F203" s="76">
        <v>0.98</v>
      </c>
      <c r="G203" s="76">
        <v>0.98</v>
      </c>
      <c r="H203" s="76">
        <v>133.78</v>
      </c>
      <c r="I203" s="76">
        <v>134.76</v>
      </c>
      <c r="J203" s="76">
        <v>133.78</v>
      </c>
      <c r="K203" s="76">
        <v>134.76</v>
      </c>
      <c r="N203" s="76"/>
      <c r="O203" s="77">
        <f t="shared" si="11"/>
        <v>0</v>
      </c>
      <c r="P203">
        <f t="shared" si="9"/>
        <v>0.97999999999998977</v>
      </c>
      <c r="Q203">
        <f t="shared" si="10"/>
        <v>0</v>
      </c>
    </row>
    <row r="204" spans="1:17" x14ac:dyDescent="0.35">
      <c r="A204" s="68">
        <v>1570</v>
      </c>
      <c r="B204" s="77" t="s">
        <v>12</v>
      </c>
      <c r="C204" s="77">
        <v>23</v>
      </c>
      <c r="D204" s="77" t="s">
        <v>13</v>
      </c>
      <c r="E204" s="77" t="s">
        <v>271</v>
      </c>
      <c r="F204" s="77">
        <v>0.16</v>
      </c>
      <c r="G204" s="77">
        <v>0.16</v>
      </c>
      <c r="H204" s="77">
        <v>134.76</v>
      </c>
      <c r="I204" s="77">
        <v>134.91999999999999</v>
      </c>
      <c r="J204" s="77">
        <v>134.76</v>
      </c>
      <c r="K204" s="77">
        <v>134.91999999999999</v>
      </c>
      <c r="N204" s="76"/>
      <c r="O204" s="77">
        <f t="shared" si="11"/>
        <v>0</v>
      </c>
      <c r="P204">
        <f t="shared" si="9"/>
        <v>0.15999999999999659</v>
      </c>
      <c r="Q204">
        <f t="shared" si="10"/>
        <v>0</v>
      </c>
    </row>
    <row r="205" spans="1:17" x14ac:dyDescent="0.35">
      <c r="A205" s="68">
        <v>1570</v>
      </c>
      <c r="B205" s="76" t="s">
        <v>12</v>
      </c>
      <c r="C205" s="76">
        <v>24</v>
      </c>
      <c r="D205" s="76" t="s">
        <v>13</v>
      </c>
      <c r="E205" s="76">
        <v>1</v>
      </c>
      <c r="F205" s="76">
        <v>1.5</v>
      </c>
      <c r="G205" s="76">
        <v>1.5</v>
      </c>
      <c r="H205" s="76">
        <v>137.1</v>
      </c>
      <c r="I205" s="76">
        <v>138.6</v>
      </c>
      <c r="J205" s="76">
        <v>137.1</v>
      </c>
      <c r="K205" s="76">
        <v>138.6</v>
      </c>
      <c r="L205" s="68">
        <v>8.0000000000097771E-3</v>
      </c>
      <c r="M205" s="68">
        <f>SUM(L205:L205)</f>
        <v>8.0000000000097771E-3</v>
      </c>
      <c r="N205" s="76">
        <v>0.18600000000003547</v>
      </c>
      <c r="O205" s="77">
        <f t="shared" si="11"/>
        <v>18.600000000003547</v>
      </c>
      <c r="P205">
        <f t="shared" si="9"/>
        <v>1.5</v>
      </c>
      <c r="Q205">
        <f t="shared" si="10"/>
        <v>12.400000000002365</v>
      </c>
    </row>
    <row r="206" spans="1:17" x14ac:dyDescent="0.35">
      <c r="A206" s="68">
        <v>1570</v>
      </c>
      <c r="B206" s="77" t="s">
        <v>12</v>
      </c>
      <c r="C206" s="77">
        <v>24</v>
      </c>
      <c r="D206" s="77" t="s">
        <v>13</v>
      </c>
      <c r="E206" s="77">
        <v>2</v>
      </c>
      <c r="F206" s="77">
        <v>1.51</v>
      </c>
      <c r="G206" s="77">
        <v>1.51</v>
      </c>
      <c r="H206" s="77">
        <v>138.6</v>
      </c>
      <c r="I206" s="77">
        <v>140.11000000000001</v>
      </c>
      <c r="J206" s="77">
        <v>138.6</v>
      </c>
      <c r="K206" s="77">
        <v>140.11000000000001</v>
      </c>
      <c r="L206" s="68">
        <v>3.8000000000010914E-2</v>
      </c>
      <c r="M206" s="68">
        <f>SUM(L206:L206)</f>
        <v>3.8000000000010914E-2</v>
      </c>
      <c r="N206" s="76">
        <v>5.9000000000025921E-2</v>
      </c>
      <c r="O206" s="77">
        <f t="shared" si="11"/>
        <v>5.9000000000025921</v>
      </c>
      <c r="P206">
        <f t="shared" si="9"/>
        <v>1.5100000000000193</v>
      </c>
      <c r="Q206">
        <f t="shared" si="10"/>
        <v>3.9072847682135872</v>
      </c>
    </row>
    <row r="207" spans="1:17" x14ac:dyDescent="0.35">
      <c r="A207" s="68">
        <v>1570</v>
      </c>
      <c r="B207" s="76" t="s">
        <v>12</v>
      </c>
      <c r="C207" s="76">
        <v>24</v>
      </c>
      <c r="D207" s="76" t="s">
        <v>13</v>
      </c>
      <c r="E207" s="76" t="s">
        <v>271</v>
      </c>
      <c r="F207" s="76">
        <v>0.31</v>
      </c>
      <c r="G207" s="76">
        <v>0.31</v>
      </c>
      <c r="H207" s="76">
        <v>140.11000000000001</v>
      </c>
      <c r="I207" s="76">
        <v>140.41999999999999</v>
      </c>
      <c r="J207" s="76">
        <v>140.11000000000001</v>
      </c>
      <c r="K207" s="76">
        <v>140.41999999999999</v>
      </c>
      <c r="L207" s="68">
        <v>7.8000000000002956E-2</v>
      </c>
      <c r="M207" s="68">
        <f>SUM(L207:L207)</f>
        <v>7.8000000000002956E-2</v>
      </c>
      <c r="N207" s="76">
        <v>8.5999999999984311E-2</v>
      </c>
      <c r="O207" s="77">
        <f t="shared" si="11"/>
        <v>8.5999999999984311</v>
      </c>
      <c r="P207">
        <f t="shared" si="9"/>
        <v>0.30999999999997385</v>
      </c>
      <c r="Q207">
        <f t="shared" si="10"/>
        <v>27.741935483868247</v>
      </c>
    </row>
    <row r="208" spans="1:17" x14ac:dyDescent="0.35">
      <c r="A208" s="68">
        <v>1570</v>
      </c>
      <c r="B208" s="77" t="s">
        <v>12</v>
      </c>
      <c r="C208" s="77">
        <v>25</v>
      </c>
      <c r="D208" s="77" t="s">
        <v>13</v>
      </c>
      <c r="E208" s="77">
        <v>1</v>
      </c>
      <c r="F208" s="77">
        <v>1.5</v>
      </c>
      <c r="G208" s="77">
        <v>1.5</v>
      </c>
      <c r="H208" s="77">
        <v>142</v>
      </c>
      <c r="I208" s="77">
        <v>143.5</v>
      </c>
      <c r="J208" s="77">
        <v>142</v>
      </c>
      <c r="K208" s="77">
        <v>143.5</v>
      </c>
      <c r="L208" s="68">
        <v>2.0000000000010232E-2</v>
      </c>
      <c r="M208" s="68">
        <f>SUM(L208:L208)</f>
        <v>2.0000000000010232E-2</v>
      </c>
      <c r="N208" s="76">
        <v>3.0000000000029559E-2</v>
      </c>
      <c r="O208" s="77">
        <f t="shared" si="11"/>
        <v>3.0000000000029559</v>
      </c>
      <c r="P208">
        <f t="shared" si="9"/>
        <v>1.5</v>
      </c>
      <c r="Q208">
        <f t="shared" si="10"/>
        <v>2.0000000000019704</v>
      </c>
    </row>
  </sheetData>
  <pageMargins left="0.7" right="0.7" top="0.75" bottom="0.75" header="0.3" footer="0.3"/>
  <pageSetup paperSize="9" orientation="portrait" horizontalDpi="1200" verticalDpi="12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AE5560-AF88-4D4E-AE88-CD9F317C7F57}">
  <dimension ref="A1:AL72"/>
  <sheetViews>
    <sheetView tabSelected="1" workbookViewId="0">
      <selection activeCell="O8" sqref="O8"/>
    </sheetView>
  </sheetViews>
  <sheetFormatPr defaultColWidth="9.1796875" defaultRowHeight="14.5" x14ac:dyDescent="0.35"/>
  <cols>
    <col min="1" max="12" width="9.1796875" style="82"/>
    <col min="13" max="13" width="11.1796875" style="84" customWidth="1"/>
    <col min="14" max="16384" width="9.1796875" style="82"/>
  </cols>
  <sheetData>
    <row r="1" spans="1:38" s="78" customFormat="1" ht="43.5" x14ac:dyDescent="0.35">
      <c r="A1" s="78" t="s">
        <v>0</v>
      </c>
      <c r="B1" s="78" t="s">
        <v>1</v>
      </c>
      <c r="C1" s="78" t="s">
        <v>2</v>
      </c>
      <c r="D1" s="78" t="s">
        <v>3</v>
      </c>
      <c r="E1" s="78" t="s">
        <v>4</v>
      </c>
      <c r="F1" s="78" t="s">
        <v>5</v>
      </c>
      <c r="G1" s="78" t="s">
        <v>271</v>
      </c>
      <c r="H1" s="78" t="s">
        <v>6</v>
      </c>
      <c r="I1" s="78" t="s">
        <v>7</v>
      </c>
      <c r="J1" s="78" t="s">
        <v>423</v>
      </c>
      <c r="K1" s="78" t="s">
        <v>8</v>
      </c>
      <c r="L1" s="78" t="s">
        <v>424</v>
      </c>
      <c r="M1" s="79" t="s">
        <v>425</v>
      </c>
      <c r="AL1" s="78" t="s">
        <v>426</v>
      </c>
    </row>
    <row r="2" spans="1:38" x14ac:dyDescent="0.35">
      <c r="A2" s="80">
        <v>396</v>
      </c>
      <c r="B2" s="80" t="s">
        <v>427</v>
      </c>
      <c r="C2" s="80" t="s">
        <v>428</v>
      </c>
      <c r="D2" s="80">
        <v>11</v>
      </c>
      <c r="E2" s="80" t="s">
        <v>13</v>
      </c>
      <c r="F2" s="80" t="s">
        <v>271</v>
      </c>
      <c r="G2" s="80" t="s">
        <v>429</v>
      </c>
      <c r="H2" s="80">
        <v>13</v>
      </c>
      <c r="I2" s="80">
        <v>15</v>
      </c>
      <c r="J2" s="80"/>
      <c r="K2" s="80">
        <v>87.54</v>
      </c>
      <c r="L2" s="80">
        <f>K2*-1</f>
        <v>-87.54</v>
      </c>
      <c r="M2" s="81">
        <v>-26.818195345574519</v>
      </c>
      <c r="O2" s="86" t="s">
        <v>560</v>
      </c>
      <c r="T2" s="84"/>
    </row>
    <row r="3" spans="1:38" x14ac:dyDescent="0.35">
      <c r="A3" s="82" t="s">
        <v>430</v>
      </c>
      <c r="B3" s="82" t="s">
        <v>431</v>
      </c>
      <c r="C3" s="82" t="s">
        <v>428</v>
      </c>
      <c r="D3" s="82" t="s">
        <v>432</v>
      </c>
      <c r="E3" s="82" t="s">
        <v>13</v>
      </c>
      <c r="F3" s="82" t="s">
        <v>433</v>
      </c>
      <c r="G3" s="82" t="s">
        <v>434</v>
      </c>
      <c r="H3" s="82" t="s">
        <v>435</v>
      </c>
      <c r="I3" s="82" t="s">
        <v>436</v>
      </c>
      <c r="J3" s="82" t="s">
        <v>437</v>
      </c>
      <c r="K3" s="82" t="s">
        <v>438</v>
      </c>
      <c r="L3" s="80">
        <f t="shared" ref="L3:L66" si="0">K3*-1</f>
        <v>-92.2</v>
      </c>
      <c r="M3" s="85">
        <v>-27.3</v>
      </c>
      <c r="O3" s="88" t="s">
        <v>561</v>
      </c>
    </row>
    <row r="4" spans="1:38" x14ac:dyDescent="0.35">
      <c r="A4" s="82" t="s">
        <v>430</v>
      </c>
      <c r="B4" s="82" t="s">
        <v>431</v>
      </c>
      <c r="C4" s="82" t="s">
        <v>428</v>
      </c>
      <c r="D4" s="82" t="s">
        <v>432</v>
      </c>
      <c r="E4" s="82" t="s">
        <v>13</v>
      </c>
      <c r="F4" s="82" t="s">
        <v>433</v>
      </c>
      <c r="G4" s="82" t="s">
        <v>434</v>
      </c>
      <c r="H4" s="82" t="s">
        <v>439</v>
      </c>
      <c r="I4" s="82" t="s">
        <v>440</v>
      </c>
      <c r="J4" s="82" t="s">
        <v>437</v>
      </c>
      <c r="K4" s="82" t="s">
        <v>441</v>
      </c>
      <c r="L4" s="80">
        <f t="shared" si="0"/>
        <v>-92.4</v>
      </c>
      <c r="M4" s="85">
        <v>-27.3</v>
      </c>
    </row>
    <row r="5" spans="1:38" x14ac:dyDescent="0.35">
      <c r="A5" s="80">
        <v>396</v>
      </c>
      <c r="B5" s="80" t="s">
        <v>427</v>
      </c>
      <c r="C5" s="80" t="s">
        <v>428</v>
      </c>
      <c r="D5" s="80">
        <v>12</v>
      </c>
      <c r="E5" s="80" t="s">
        <v>13</v>
      </c>
      <c r="F5" s="80" t="s">
        <v>271</v>
      </c>
      <c r="G5" s="80" t="s">
        <v>429</v>
      </c>
      <c r="H5" s="80">
        <v>5</v>
      </c>
      <c r="I5" s="80">
        <v>10</v>
      </c>
      <c r="J5" s="80"/>
      <c r="K5" s="80">
        <v>92.54</v>
      </c>
      <c r="L5" s="80">
        <f t="shared" si="0"/>
        <v>-92.54</v>
      </c>
      <c r="M5" s="81">
        <v>-26.765329259120477</v>
      </c>
      <c r="O5" s="83"/>
      <c r="T5" s="84"/>
    </row>
    <row r="6" spans="1:38" x14ac:dyDescent="0.35">
      <c r="A6" s="82" t="s">
        <v>430</v>
      </c>
      <c r="B6" s="82" t="s">
        <v>431</v>
      </c>
      <c r="C6" s="82" t="s">
        <v>428</v>
      </c>
      <c r="D6" s="82" t="s">
        <v>442</v>
      </c>
      <c r="E6" s="82" t="s">
        <v>13</v>
      </c>
      <c r="F6" s="82" t="s">
        <v>443</v>
      </c>
      <c r="G6" s="82" t="s">
        <v>434</v>
      </c>
      <c r="H6" s="82" t="s">
        <v>444</v>
      </c>
      <c r="I6" s="82" t="s">
        <v>445</v>
      </c>
      <c r="J6" s="82" t="s">
        <v>437</v>
      </c>
      <c r="K6" s="82" t="s">
        <v>446</v>
      </c>
      <c r="L6" s="80">
        <f t="shared" si="0"/>
        <v>-95.89</v>
      </c>
      <c r="M6" s="85">
        <v>-26.8</v>
      </c>
    </row>
    <row r="7" spans="1:38" x14ac:dyDescent="0.35">
      <c r="A7" s="80">
        <v>396</v>
      </c>
      <c r="B7" s="80" t="s">
        <v>427</v>
      </c>
      <c r="C7" s="80" t="s">
        <v>428</v>
      </c>
      <c r="D7" s="80">
        <v>13</v>
      </c>
      <c r="E7" s="80" t="s">
        <v>13</v>
      </c>
      <c r="F7" s="80" t="s">
        <v>271</v>
      </c>
      <c r="G7" s="80" t="s">
        <v>429</v>
      </c>
      <c r="H7" s="80">
        <v>0</v>
      </c>
      <c r="I7" s="80">
        <v>2</v>
      </c>
      <c r="J7" s="80"/>
      <c r="K7" s="80">
        <v>95.91</v>
      </c>
      <c r="L7" s="80">
        <f t="shared" si="0"/>
        <v>-95.91</v>
      </c>
      <c r="M7" s="81">
        <v>-26.850994909698894</v>
      </c>
      <c r="O7" s="83"/>
      <c r="T7" s="84"/>
    </row>
    <row r="8" spans="1:38" x14ac:dyDescent="0.35">
      <c r="A8" s="80">
        <v>396</v>
      </c>
      <c r="B8" s="80" t="s">
        <v>427</v>
      </c>
      <c r="C8" s="80" t="s">
        <v>428</v>
      </c>
      <c r="D8" s="80">
        <v>14</v>
      </c>
      <c r="E8" s="80" t="s">
        <v>13</v>
      </c>
      <c r="F8" s="80">
        <v>1</v>
      </c>
      <c r="G8" s="80" t="s">
        <v>447</v>
      </c>
      <c r="H8" s="80">
        <v>5</v>
      </c>
      <c r="I8" s="80">
        <v>6</v>
      </c>
      <c r="K8" s="80">
        <v>100.65</v>
      </c>
      <c r="L8" s="80">
        <f t="shared" si="0"/>
        <v>-100.65</v>
      </c>
      <c r="M8" s="81">
        <v>-26.374720042880558</v>
      </c>
      <c r="O8" s="83"/>
      <c r="T8" s="84"/>
    </row>
    <row r="9" spans="1:38" x14ac:dyDescent="0.35">
      <c r="A9" s="82" t="s">
        <v>430</v>
      </c>
      <c r="B9" s="82" t="s">
        <v>431</v>
      </c>
      <c r="C9" s="82" t="s">
        <v>428</v>
      </c>
      <c r="D9" s="82" t="s">
        <v>448</v>
      </c>
      <c r="E9" s="82" t="s">
        <v>13</v>
      </c>
      <c r="F9" s="82" t="s">
        <v>433</v>
      </c>
      <c r="G9" s="82" t="s">
        <v>434</v>
      </c>
      <c r="H9" s="82" t="s">
        <v>449</v>
      </c>
      <c r="I9" s="82" t="s">
        <v>450</v>
      </c>
      <c r="J9" s="82" t="s">
        <v>437</v>
      </c>
      <c r="K9" s="82" t="s">
        <v>451</v>
      </c>
      <c r="L9" s="80">
        <f t="shared" si="0"/>
        <v>-111.4</v>
      </c>
      <c r="M9" s="85">
        <v>-26.8</v>
      </c>
    </row>
    <row r="10" spans="1:38" x14ac:dyDescent="0.35">
      <c r="A10" s="82" t="s">
        <v>430</v>
      </c>
      <c r="B10" s="82" t="s">
        <v>431</v>
      </c>
      <c r="C10" s="82" t="s">
        <v>428</v>
      </c>
      <c r="D10" s="82" t="s">
        <v>448</v>
      </c>
      <c r="E10" s="82" t="s">
        <v>13</v>
      </c>
      <c r="F10" s="82" t="s">
        <v>433</v>
      </c>
      <c r="G10" s="82" t="s">
        <v>434</v>
      </c>
      <c r="H10" s="82" t="s">
        <v>452</v>
      </c>
      <c r="I10" s="82" t="s">
        <v>453</v>
      </c>
      <c r="J10" s="82" t="s">
        <v>437</v>
      </c>
      <c r="K10" s="82" t="s">
        <v>454</v>
      </c>
      <c r="L10" s="80">
        <f t="shared" si="0"/>
        <v>-112.2</v>
      </c>
      <c r="M10" s="85">
        <v>-26.5</v>
      </c>
    </row>
    <row r="11" spans="1:38" x14ac:dyDescent="0.35">
      <c r="A11" s="82" t="s">
        <v>430</v>
      </c>
      <c r="B11" s="82" t="s">
        <v>431</v>
      </c>
      <c r="C11" s="82" t="s">
        <v>428</v>
      </c>
      <c r="D11" s="82" t="s">
        <v>448</v>
      </c>
      <c r="E11" s="82" t="s">
        <v>13</v>
      </c>
      <c r="F11" s="82" t="s">
        <v>455</v>
      </c>
      <c r="G11" s="82" t="s">
        <v>434</v>
      </c>
      <c r="H11" s="82" t="s">
        <v>456</v>
      </c>
      <c r="I11" s="82" t="s">
        <v>457</v>
      </c>
      <c r="J11" s="82" t="s">
        <v>437</v>
      </c>
      <c r="K11" s="82" t="s">
        <v>458</v>
      </c>
      <c r="L11" s="80">
        <f t="shared" si="0"/>
        <v>-112.4</v>
      </c>
      <c r="M11" s="85">
        <v>-26.4</v>
      </c>
    </row>
    <row r="12" spans="1:38" x14ac:dyDescent="0.35">
      <c r="A12" s="82" t="s">
        <v>430</v>
      </c>
      <c r="B12" s="82" t="s">
        <v>431</v>
      </c>
      <c r="C12" s="82" t="s">
        <v>428</v>
      </c>
      <c r="D12" s="82" t="s">
        <v>448</v>
      </c>
      <c r="E12" s="82" t="s">
        <v>13</v>
      </c>
      <c r="F12" s="82" t="s">
        <v>455</v>
      </c>
      <c r="G12" s="82" t="s">
        <v>434</v>
      </c>
      <c r="H12" s="82" t="s">
        <v>459</v>
      </c>
      <c r="I12" s="82" t="s">
        <v>460</v>
      </c>
      <c r="J12" s="82" t="s">
        <v>437</v>
      </c>
      <c r="K12" s="82" t="s">
        <v>461</v>
      </c>
      <c r="L12" s="80">
        <f t="shared" si="0"/>
        <v>-112.78</v>
      </c>
      <c r="M12" s="85">
        <v>-26.5</v>
      </c>
    </row>
    <row r="13" spans="1:38" x14ac:dyDescent="0.35">
      <c r="A13" s="82" t="s">
        <v>430</v>
      </c>
      <c r="B13" s="82" t="s">
        <v>431</v>
      </c>
      <c r="C13" s="82" t="s">
        <v>428</v>
      </c>
      <c r="D13" s="82" t="s">
        <v>448</v>
      </c>
      <c r="E13" s="82" t="s">
        <v>13</v>
      </c>
      <c r="F13" s="82" t="s">
        <v>462</v>
      </c>
      <c r="G13" s="82" t="s">
        <v>463</v>
      </c>
      <c r="H13" s="82" t="s">
        <v>455</v>
      </c>
      <c r="I13" s="82" t="s">
        <v>462</v>
      </c>
      <c r="J13" s="82" t="s">
        <v>437</v>
      </c>
      <c r="K13" s="82" t="s">
        <v>464</v>
      </c>
      <c r="L13" s="80">
        <f t="shared" si="0"/>
        <v>-113</v>
      </c>
      <c r="M13" s="85">
        <v>-26.8</v>
      </c>
    </row>
    <row r="14" spans="1:38" x14ac:dyDescent="0.35">
      <c r="A14" s="80">
        <v>396</v>
      </c>
      <c r="B14" s="80" t="s">
        <v>427</v>
      </c>
      <c r="C14" s="80" t="s">
        <v>428</v>
      </c>
      <c r="D14" s="80">
        <v>16</v>
      </c>
      <c r="E14" s="80" t="s">
        <v>13</v>
      </c>
      <c r="F14" s="80" t="s">
        <v>271</v>
      </c>
      <c r="G14" s="80" t="s">
        <v>429</v>
      </c>
      <c r="H14" s="80">
        <v>17</v>
      </c>
      <c r="I14" s="80">
        <v>19</v>
      </c>
      <c r="J14" s="80"/>
      <c r="K14" s="80">
        <v>113.14</v>
      </c>
      <c r="L14" s="80">
        <f t="shared" si="0"/>
        <v>-113.14</v>
      </c>
      <c r="M14" s="81">
        <v>-26.818411886641233</v>
      </c>
      <c r="O14" s="83"/>
      <c r="T14" s="84"/>
    </row>
    <row r="15" spans="1:38" x14ac:dyDescent="0.35">
      <c r="A15" s="82" t="s">
        <v>430</v>
      </c>
      <c r="B15" s="82" t="s">
        <v>431</v>
      </c>
      <c r="C15" s="82" t="s">
        <v>428</v>
      </c>
      <c r="D15" s="82" t="s">
        <v>465</v>
      </c>
      <c r="E15" s="82" t="s">
        <v>13</v>
      </c>
      <c r="F15" s="82" t="s">
        <v>443</v>
      </c>
      <c r="G15" s="82" t="s">
        <v>434</v>
      </c>
      <c r="H15" s="82" t="s">
        <v>466</v>
      </c>
      <c r="I15" s="82" t="s">
        <v>443</v>
      </c>
      <c r="J15" s="82" t="s">
        <v>437</v>
      </c>
      <c r="K15" s="82" t="s">
        <v>467</v>
      </c>
      <c r="L15" s="80">
        <f t="shared" si="0"/>
        <v>-115.2</v>
      </c>
      <c r="M15" s="85">
        <v>-27.1</v>
      </c>
    </row>
    <row r="16" spans="1:38" s="80" customFormat="1" x14ac:dyDescent="0.35">
      <c r="A16" s="80" t="s">
        <v>430</v>
      </c>
      <c r="B16" s="80" t="s">
        <v>431</v>
      </c>
      <c r="C16" s="80" t="s">
        <v>428</v>
      </c>
      <c r="D16" s="80" t="s">
        <v>465</v>
      </c>
      <c r="E16" s="80" t="s">
        <v>13</v>
      </c>
      <c r="F16" s="80" t="s">
        <v>443</v>
      </c>
      <c r="G16" s="80" t="s">
        <v>434</v>
      </c>
      <c r="H16" s="80" t="s">
        <v>468</v>
      </c>
      <c r="I16" s="80" t="s">
        <v>469</v>
      </c>
      <c r="J16" s="80" t="s">
        <v>437</v>
      </c>
      <c r="K16" s="80" t="s">
        <v>470</v>
      </c>
      <c r="L16" s="80">
        <f t="shared" si="0"/>
        <v>-115.8</v>
      </c>
      <c r="M16" s="81">
        <v>-26.877110534264862</v>
      </c>
    </row>
    <row r="17" spans="1:20" x14ac:dyDescent="0.35">
      <c r="A17" s="82" t="s">
        <v>430</v>
      </c>
      <c r="B17" s="82" t="s">
        <v>431</v>
      </c>
      <c r="C17" s="82" t="s">
        <v>428</v>
      </c>
      <c r="D17" s="82" t="s">
        <v>465</v>
      </c>
      <c r="E17" s="82" t="s">
        <v>13</v>
      </c>
      <c r="F17" s="82" t="s">
        <v>443</v>
      </c>
      <c r="G17" s="82" t="s">
        <v>434</v>
      </c>
      <c r="H17" s="82" t="s">
        <v>471</v>
      </c>
      <c r="I17" s="82" t="s">
        <v>472</v>
      </c>
      <c r="J17" s="82" t="s">
        <v>437</v>
      </c>
      <c r="K17" s="82" t="s">
        <v>473</v>
      </c>
      <c r="L17" s="80">
        <f t="shared" si="0"/>
        <v>-116</v>
      </c>
      <c r="M17" s="85">
        <v>-26.7</v>
      </c>
    </row>
    <row r="18" spans="1:20" x14ac:dyDescent="0.35">
      <c r="A18" s="82" t="s">
        <v>430</v>
      </c>
      <c r="B18" s="82" t="s">
        <v>431</v>
      </c>
      <c r="C18" s="82" t="s">
        <v>428</v>
      </c>
      <c r="D18" s="82" t="s">
        <v>465</v>
      </c>
      <c r="E18" s="82" t="s">
        <v>13</v>
      </c>
      <c r="F18" s="82" t="s">
        <v>433</v>
      </c>
      <c r="G18" s="82" t="s">
        <v>434</v>
      </c>
      <c r="H18" s="82" t="s">
        <v>474</v>
      </c>
      <c r="I18" s="82" t="s">
        <v>475</v>
      </c>
      <c r="J18" s="82" t="s">
        <v>437</v>
      </c>
      <c r="K18" s="82" t="s">
        <v>476</v>
      </c>
      <c r="L18" s="80">
        <f t="shared" si="0"/>
        <v>-117</v>
      </c>
      <c r="M18" s="85">
        <v>-26.4</v>
      </c>
    </row>
    <row r="19" spans="1:20" x14ac:dyDescent="0.35">
      <c r="A19" s="82" t="s">
        <v>430</v>
      </c>
      <c r="B19" s="82" t="s">
        <v>431</v>
      </c>
      <c r="C19" s="82" t="s">
        <v>428</v>
      </c>
      <c r="D19" s="82" t="s">
        <v>465</v>
      </c>
      <c r="E19" s="82" t="s">
        <v>13</v>
      </c>
      <c r="F19" s="82" t="s">
        <v>433</v>
      </c>
      <c r="G19" s="82" t="s">
        <v>434</v>
      </c>
      <c r="H19" s="82" t="s">
        <v>477</v>
      </c>
      <c r="I19" s="82" t="s">
        <v>471</v>
      </c>
      <c r="J19" s="82" t="s">
        <v>437</v>
      </c>
      <c r="K19" s="82" t="s">
        <v>478</v>
      </c>
      <c r="L19" s="80">
        <f t="shared" si="0"/>
        <v>-117.4</v>
      </c>
      <c r="M19" s="85">
        <v>-26.6</v>
      </c>
    </row>
    <row r="20" spans="1:20" x14ac:dyDescent="0.35">
      <c r="A20" s="82" t="s">
        <v>430</v>
      </c>
      <c r="B20" s="82" t="s">
        <v>431</v>
      </c>
      <c r="C20" s="82" t="s">
        <v>428</v>
      </c>
      <c r="D20" s="82" t="s">
        <v>465</v>
      </c>
      <c r="E20" s="82" t="s">
        <v>13</v>
      </c>
      <c r="F20" s="82" t="s">
        <v>455</v>
      </c>
      <c r="G20" s="82" t="s">
        <v>434</v>
      </c>
      <c r="H20" s="82" t="s">
        <v>437</v>
      </c>
      <c r="I20" s="82" t="s">
        <v>479</v>
      </c>
      <c r="J20" s="82" t="s">
        <v>437</v>
      </c>
      <c r="K20" s="82" t="s">
        <v>480</v>
      </c>
      <c r="L20" s="80">
        <f t="shared" si="0"/>
        <v>-117.8</v>
      </c>
      <c r="M20" s="85">
        <v>-26.7</v>
      </c>
    </row>
    <row r="21" spans="1:20" x14ac:dyDescent="0.35">
      <c r="A21" s="82" t="s">
        <v>430</v>
      </c>
      <c r="B21" s="82" t="s">
        <v>431</v>
      </c>
      <c r="C21" s="82" t="s">
        <v>428</v>
      </c>
      <c r="D21" s="82" t="s">
        <v>465</v>
      </c>
      <c r="E21" s="82" t="s">
        <v>13</v>
      </c>
      <c r="F21" s="82" t="s">
        <v>455</v>
      </c>
      <c r="G21" s="82" t="s">
        <v>434</v>
      </c>
      <c r="H21" s="82" t="s">
        <v>481</v>
      </c>
      <c r="I21" s="82" t="s">
        <v>459</v>
      </c>
      <c r="J21" s="82" t="s">
        <v>437</v>
      </c>
      <c r="K21" s="82" t="s">
        <v>482</v>
      </c>
      <c r="L21" s="80">
        <f t="shared" si="0"/>
        <v>-118.2</v>
      </c>
      <c r="M21" s="85">
        <v>-26.8</v>
      </c>
    </row>
    <row r="22" spans="1:20" x14ac:dyDescent="0.35">
      <c r="A22" s="82" t="s">
        <v>430</v>
      </c>
      <c r="B22" s="82" t="s">
        <v>431</v>
      </c>
      <c r="C22" s="82" t="s">
        <v>428</v>
      </c>
      <c r="D22" s="82" t="s">
        <v>465</v>
      </c>
      <c r="E22" s="82" t="s">
        <v>13</v>
      </c>
      <c r="F22" s="82" t="s">
        <v>462</v>
      </c>
      <c r="G22" s="82" t="s">
        <v>463</v>
      </c>
      <c r="H22" s="82" t="s">
        <v>448</v>
      </c>
      <c r="I22" s="82" t="s">
        <v>483</v>
      </c>
      <c r="J22" s="82" t="s">
        <v>484</v>
      </c>
      <c r="K22" s="82" t="s">
        <v>485</v>
      </c>
      <c r="L22" s="80">
        <f t="shared" si="0"/>
        <v>-118.54</v>
      </c>
      <c r="M22" s="85">
        <v>-27.3</v>
      </c>
    </row>
    <row r="23" spans="1:20" x14ac:dyDescent="0.35">
      <c r="A23" s="80">
        <v>396</v>
      </c>
      <c r="B23" s="80" t="s">
        <v>427</v>
      </c>
      <c r="C23" s="80" t="s">
        <v>428</v>
      </c>
      <c r="D23" s="80">
        <v>17</v>
      </c>
      <c r="E23" s="80" t="s">
        <v>13</v>
      </c>
      <c r="F23" s="80" t="s">
        <v>271</v>
      </c>
      <c r="G23" s="80" t="s">
        <v>429</v>
      </c>
      <c r="H23" s="80">
        <v>25</v>
      </c>
      <c r="I23" s="80">
        <v>27</v>
      </c>
      <c r="J23" s="80"/>
      <c r="K23" s="80">
        <v>118.63</v>
      </c>
      <c r="L23" s="80">
        <f t="shared" si="0"/>
        <v>-118.63</v>
      </c>
      <c r="M23" s="81">
        <v>-26.948251117317948</v>
      </c>
      <c r="O23" s="83"/>
      <c r="T23" s="84"/>
    </row>
    <row r="24" spans="1:20" x14ac:dyDescent="0.35">
      <c r="A24" s="82" t="s">
        <v>430</v>
      </c>
      <c r="B24" s="82" t="s">
        <v>431</v>
      </c>
      <c r="C24" s="82" t="s">
        <v>428</v>
      </c>
      <c r="D24" s="82" t="s">
        <v>483</v>
      </c>
      <c r="E24" s="82" t="s">
        <v>13</v>
      </c>
      <c r="F24" s="82" t="s">
        <v>443</v>
      </c>
      <c r="G24" s="82" t="s">
        <v>434</v>
      </c>
      <c r="H24" s="82" t="s">
        <v>486</v>
      </c>
      <c r="I24" s="82" t="s">
        <v>487</v>
      </c>
      <c r="J24" s="82" t="s">
        <v>437</v>
      </c>
      <c r="K24" s="82" t="s">
        <v>488</v>
      </c>
      <c r="L24" s="80">
        <f t="shared" si="0"/>
        <v>-120.4</v>
      </c>
      <c r="M24" s="85">
        <v>-26.7</v>
      </c>
    </row>
    <row r="25" spans="1:20" x14ac:dyDescent="0.35">
      <c r="A25" s="82" t="s">
        <v>430</v>
      </c>
      <c r="B25" s="82" t="s">
        <v>431</v>
      </c>
      <c r="C25" s="82" t="s">
        <v>428</v>
      </c>
      <c r="D25" s="82" t="s">
        <v>483</v>
      </c>
      <c r="E25" s="82" t="s">
        <v>13</v>
      </c>
      <c r="F25" s="82" t="s">
        <v>443</v>
      </c>
      <c r="G25" s="82" t="s">
        <v>434</v>
      </c>
      <c r="H25" s="82" t="s">
        <v>489</v>
      </c>
      <c r="I25" s="82" t="s">
        <v>490</v>
      </c>
      <c r="J25" s="82" t="s">
        <v>437</v>
      </c>
      <c r="K25" s="82" t="s">
        <v>491</v>
      </c>
      <c r="L25" s="80">
        <f t="shared" si="0"/>
        <v>-120.8</v>
      </c>
      <c r="M25" s="85">
        <v>-26.7</v>
      </c>
    </row>
    <row r="26" spans="1:20" x14ac:dyDescent="0.35">
      <c r="A26" s="82" t="s">
        <v>430</v>
      </c>
      <c r="B26" s="82" t="s">
        <v>431</v>
      </c>
      <c r="C26" s="82" t="s">
        <v>428</v>
      </c>
      <c r="D26" s="82" t="s">
        <v>483</v>
      </c>
      <c r="E26" s="82" t="s">
        <v>13</v>
      </c>
      <c r="F26" s="82" t="s">
        <v>433</v>
      </c>
      <c r="G26" s="82" t="s">
        <v>434</v>
      </c>
      <c r="H26" s="82" t="s">
        <v>492</v>
      </c>
      <c r="I26" s="82" t="s">
        <v>456</v>
      </c>
      <c r="J26" s="82" t="s">
        <v>437</v>
      </c>
      <c r="K26" s="82" t="s">
        <v>493</v>
      </c>
      <c r="L26" s="80">
        <f t="shared" si="0"/>
        <v>-121.57</v>
      </c>
      <c r="M26" s="85">
        <v>-26.9</v>
      </c>
    </row>
    <row r="27" spans="1:20" x14ac:dyDescent="0.35">
      <c r="A27" s="82" t="s">
        <v>430</v>
      </c>
      <c r="B27" s="82" t="s">
        <v>431</v>
      </c>
      <c r="C27" s="82" t="s">
        <v>428</v>
      </c>
      <c r="D27" s="82" t="s">
        <v>483</v>
      </c>
      <c r="E27" s="82" t="s">
        <v>13</v>
      </c>
      <c r="F27" s="82" t="s">
        <v>433</v>
      </c>
      <c r="G27" s="82" t="s">
        <v>434</v>
      </c>
      <c r="H27" s="82" t="s">
        <v>489</v>
      </c>
      <c r="I27" s="82" t="s">
        <v>490</v>
      </c>
      <c r="J27" s="82" t="s">
        <v>437</v>
      </c>
      <c r="K27" s="82" t="s">
        <v>494</v>
      </c>
      <c r="L27" s="80">
        <f t="shared" si="0"/>
        <v>-122.2</v>
      </c>
      <c r="M27" s="85">
        <v>-26.4</v>
      </c>
    </row>
    <row r="28" spans="1:20" x14ac:dyDescent="0.35">
      <c r="A28" s="82" t="s">
        <v>430</v>
      </c>
      <c r="B28" s="82" t="s">
        <v>431</v>
      </c>
      <c r="C28" s="82" t="s">
        <v>428</v>
      </c>
      <c r="D28" s="82" t="s">
        <v>483</v>
      </c>
      <c r="E28" s="82" t="s">
        <v>13</v>
      </c>
      <c r="F28" s="82" t="s">
        <v>455</v>
      </c>
      <c r="G28" s="82" t="s">
        <v>434</v>
      </c>
      <c r="H28" s="82" t="s">
        <v>466</v>
      </c>
      <c r="I28" s="82" t="s">
        <v>443</v>
      </c>
      <c r="J28" s="82" t="s">
        <v>437</v>
      </c>
      <c r="K28" s="82" t="s">
        <v>495</v>
      </c>
      <c r="L28" s="80">
        <f t="shared" si="0"/>
        <v>-123</v>
      </c>
      <c r="M28" s="85">
        <v>-26.7</v>
      </c>
    </row>
    <row r="29" spans="1:20" x14ac:dyDescent="0.35">
      <c r="A29" s="82" t="s">
        <v>430</v>
      </c>
      <c r="B29" s="82" t="s">
        <v>431</v>
      </c>
      <c r="C29" s="82" t="s">
        <v>428</v>
      </c>
      <c r="D29" s="82" t="s">
        <v>483</v>
      </c>
      <c r="E29" s="82" t="s">
        <v>13</v>
      </c>
      <c r="F29" s="82" t="s">
        <v>455</v>
      </c>
      <c r="G29" s="82" t="s">
        <v>434</v>
      </c>
      <c r="H29" s="82" t="s">
        <v>496</v>
      </c>
      <c r="I29" s="82" t="s">
        <v>497</v>
      </c>
      <c r="J29" s="82" t="s">
        <v>437</v>
      </c>
      <c r="K29" s="82" t="s">
        <v>498</v>
      </c>
      <c r="L29" s="80">
        <f t="shared" si="0"/>
        <v>-123.41</v>
      </c>
      <c r="M29" s="85">
        <v>-26.6</v>
      </c>
    </row>
    <row r="30" spans="1:20" x14ac:dyDescent="0.35">
      <c r="A30" s="82" t="s">
        <v>430</v>
      </c>
      <c r="B30" s="82" t="s">
        <v>431</v>
      </c>
      <c r="C30" s="82" t="s">
        <v>428</v>
      </c>
      <c r="D30" s="82" t="s">
        <v>483</v>
      </c>
      <c r="E30" s="82" t="s">
        <v>13</v>
      </c>
      <c r="F30" s="82" t="s">
        <v>462</v>
      </c>
      <c r="G30" s="82" t="s">
        <v>463</v>
      </c>
      <c r="H30" s="82" t="s">
        <v>433</v>
      </c>
      <c r="I30" s="82" t="s">
        <v>462</v>
      </c>
      <c r="J30" s="82" t="s">
        <v>437</v>
      </c>
      <c r="K30" s="82" t="s">
        <v>499</v>
      </c>
      <c r="L30" s="80">
        <f t="shared" si="0"/>
        <v>-123.78</v>
      </c>
      <c r="M30" s="85">
        <v>-26.7</v>
      </c>
    </row>
    <row r="31" spans="1:20" x14ac:dyDescent="0.35">
      <c r="A31" s="80">
        <v>396</v>
      </c>
      <c r="B31" s="80" t="s">
        <v>427</v>
      </c>
      <c r="C31" s="80" t="s">
        <v>428</v>
      </c>
      <c r="D31" s="80">
        <v>18</v>
      </c>
      <c r="E31" s="80" t="s">
        <v>13</v>
      </c>
      <c r="F31" s="80" t="s">
        <v>271</v>
      </c>
      <c r="G31" s="80" t="s">
        <v>429</v>
      </c>
      <c r="H31" s="80">
        <v>24</v>
      </c>
      <c r="I31" s="80">
        <v>26</v>
      </c>
      <c r="J31" s="80"/>
      <c r="K31" s="80">
        <v>124</v>
      </c>
      <c r="L31" s="80">
        <f t="shared" si="0"/>
        <v>-124</v>
      </c>
      <c r="M31" s="81">
        <v>-26.313752469854247</v>
      </c>
      <c r="O31" s="83"/>
      <c r="T31" s="84"/>
    </row>
    <row r="32" spans="1:20" x14ac:dyDescent="0.35">
      <c r="A32" s="82" t="s">
        <v>430</v>
      </c>
      <c r="B32" s="82" t="s">
        <v>431</v>
      </c>
      <c r="C32" s="82" t="s">
        <v>428</v>
      </c>
      <c r="D32" s="82" t="s">
        <v>444</v>
      </c>
      <c r="E32" s="82" t="s">
        <v>13</v>
      </c>
      <c r="F32" s="82" t="s">
        <v>443</v>
      </c>
      <c r="G32" s="82" t="s">
        <v>434</v>
      </c>
      <c r="H32" s="82" t="s">
        <v>484</v>
      </c>
      <c r="I32" s="82" t="s">
        <v>500</v>
      </c>
      <c r="J32" s="82" t="s">
        <v>437</v>
      </c>
      <c r="K32" s="82" t="s">
        <v>501</v>
      </c>
      <c r="L32" s="80">
        <f t="shared" si="0"/>
        <v>-125</v>
      </c>
      <c r="M32" s="85">
        <v>-26.5</v>
      </c>
    </row>
    <row r="33" spans="1:20" x14ac:dyDescent="0.35">
      <c r="A33" s="82" t="s">
        <v>430</v>
      </c>
      <c r="B33" s="82" t="s">
        <v>431</v>
      </c>
      <c r="C33" s="82" t="s">
        <v>428</v>
      </c>
      <c r="D33" s="82" t="s">
        <v>444</v>
      </c>
      <c r="E33" s="82" t="s">
        <v>13</v>
      </c>
      <c r="F33" s="82" t="s">
        <v>443</v>
      </c>
      <c r="G33" s="82" t="s">
        <v>434</v>
      </c>
      <c r="H33" s="82" t="s">
        <v>502</v>
      </c>
      <c r="I33" s="82" t="s">
        <v>503</v>
      </c>
      <c r="J33" s="82" t="s">
        <v>437</v>
      </c>
      <c r="K33" s="82" t="s">
        <v>504</v>
      </c>
      <c r="L33" s="80">
        <f t="shared" si="0"/>
        <v>-125.8</v>
      </c>
      <c r="M33" s="85">
        <v>-26.4</v>
      </c>
    </row>
    <row r="34" spans="1:20" x14ac:dyDescent="0.35">
      <c r="A34" s="82" t="s">
        <v>430</v>
      </c>
      <c r="B34" s="82" t="s">
        <v>431</v>
      </c>
      <c r="C34" s="82" t="s">
        <v>428</v>
      </c>
      <c r="D34" s="82" t="s">
        <v>444</v>
      </c>
      <c r="E34" s="82" t="s">
        <v>13</v>
      </c>
      <c r="F34" s="82" t="s">
        <v>433</v>
      </c>
      <c r="G34" s="82" t="s">
        <v>434</v>
      </c>
      <c r="H34" s="82" t="s">
        <v>505</v>
      </c>
      <c r="I34" s="82" t="s">
        <v>506</v>
      </c>
      <c r="J34" s="82" t="s">
        <v>437</v>
      </c>
      <c r="K34" s="82" t="s">
        <v>507</v>
      </c>
      <c r="L34" s="80">
        <f t="shared" si="0"/>
        <v>-126.55</v>
      </c>
      <c r="M34" s="85">
        <v>-26.5</v>
      </c>
    </row>
    <row r="35" spans="1:20" x14ac:dyDescent="0.35">
      <c r="A35" s="82" t="s">
        <v>430</v>
      </c>
      <c r="B35" s="82" t="s">
        <v>431</v>
      </c>
      <c r="C35" s="82" t="s">
        <v>428</v>
      </c>
      <c r="D35" s="82" t="s">
        <v>444</v>
      </c>
      <c r="E35" s="82" t="s">
        <v>13</v>
      </c>
      <c r="F35" s="82" t="s">
        <v>433</v>
      </c>
      <c r="G35" s="82" t="s">
        <v>434</v>
      </c>
      <c r="H35" s="82" t="s">
        <v>508</v>
      </c>
      <c r="I35" s="82" t="s">
        <v>509</v>
      </c>
      <c r="J35" s="82" t="s">
        <v>437</v>
      </c>
      <c r="K35" s="82" t="s">
        <v>510</v>
      </c>
      <c r="L35" s="80">
        <f t="shared" si="0"/>
        <v>-127</v>
      </c>
      <c r="M35" s="85">
        <v>-27</v>
      </c>
    </row>
    <row r="36" spans="1:20" x14ac:dyDescent="0.35">
      <c r="A36" s="82" t="s">
        <v>430</v>
      </c>
      <c r="B36" s="82" t="s">
        <v>431</v>
      </c>
      <c r="C36" s="82" t="s">
        <v>428</v>
      </c>
      <c r="D36" s="82" t="s">
        <v>444</v>
      </c>
      <c r="E36" s="82" t="s">
        <v>13</v>
      </c>
      <c r="F36" s="82" t="s">
        <v>455</v>
      </c>
      <c r="G36" s="82" t="s">
        <v>434</v>
      </c>
      <c r="H36" s="82" t="s">
        <v>443</v>
      </c>
      <c r="I36" s="82" t="s">
        <v>433</v>
      </c>
      <c r="J36" s="82" t="s">
        <v>437</v>
      </c>
      <c r="K36" s="82" t="s">
        <v>511</v>
      </c>
      <c r="L36" s="80">
        <f t="shared" si="0"/>
        <v>-127.4</v>
      </c>
      <c r="M36" s="85">
        <v>-27.2</v>
      </c>
    </row>
    <row r="37" spans="1:20" x14ac:dyDescent="0.35">
      <c r="A37" s="82" t="s">
        <v>430</v>
      </c>
      <c r="B37" s="82" t="s">
        <v>431</v>
      </c>
      <c r="C37" s="82" t="s">
        <v>428</v>
      </c>
      <c r="D37" s="82" t="s">
        <v>444</v>
      </c>
      <c r="E37" s="82" t="s">
        <v>13</v>
      </c>
      <c r="F37" s="82" t="s">
        <v>455</v>
      </c>
      <c r="G37" s="82" t="s">
        <v>434</v>
      </c>
      <c r="H37" s="82" t="s">
        <v>497</v>
      </c>
      <c r="I37" s="82" t="s">
        <v>512</v>
      </c>
      <c r="J37" s="82" t="s">
        <v>437</v>
      </c>
      <c r="K37" s="82" t="s">
        <v>513</v>
      </c>
      <c r="L37" s="80">
        <f t="shared" si="0"/>
        <v>-127.81</v>
      </c>
      <c r="M37" s="85">
        <v>-26.8</v>
      </c>
    </row>
    <row r="38" spans="1:20" x14ac:dyDescent="0.35">
      <c r="A38" s="82" t="s">
        <v>430</v>
      </c>
      <c r="B38" s="82" t="s">
        <v>431</v>
      </c>
      <c r="C38" s="82" t="s">
        <v>428</v>
      </c>
      <c r="D38" s="82" t="s">
        <v>444</v>
      </c>
      <c r="E38" s="82" t="s">
        <v>13</v>
      </c>
      <c r="F38" s="82" t="s">
        <v>462</v>
      </c>
      <c r="G38" s="82" t="s">
        <v>463</v>
      </c>
      <c r="H38" s="82" t="s">
        <v>492</v>
      </c>
      <c r="I38" s="82" t="s">
        <v>457</v>
      </c>
      <c r="J38" s="82" t="s">
        <v>437</v>
      </c>
      <c r="K38" s="82" t="s">
        <v>514</v>
      </c>
      <c r="L38" s="80">
        <f t="shared" si="0"/>
        <v>-127.97</v>
      </c>
      <c r="M38" s="85">
        <v>-26.8</v>
      </c>
    </row>
    <row r="39" spans="1:20" x14ac:dyDescent="0.35">
      <c r="A39" s="80">
        <v>396</v>
      </c>
      <c r="B39" s="80" t="s">
        <v>427</v>
      </c>
      <c r="C39" s="80" t="s">
        <v>428</v>
      </c>
      <c r="D39" s="80">
        <v>19</v>
      </c>
      <c r="E39" s="80" t="s">
        <v>13</v>
      </c>
      <c r="F39" s="80" t="s">
        <v>271</v>
      </c>
      <c r="G39" s="80" t="s">
        <v>429</v>
      </c>
      <c r="H39" s="80">
        <v>25</v>
      </c>
      <c r="I39" s="80">
        <v>27</v>
      </c>
      <c r="J39" s="80"/>
      <c r="K39" s="80">
        <v>128.15</v>
      </c>
      <c r="L39" s="80">
        <f t="shared" si="0"/>
        <v>-128.15</v>
      </c>
      <c r="M39" s="81">
        <v>-26.360751855408949</v>
      </c>
      <c r="O39" s="83"/>
      <c r="T39" s="84"/>
    </row>
    <row r="40" spans="1:20" x14ac:dyDescent="0.35">
      <c r="A40" s="82" t="s">
        <v>430</v>
      </c>
      <c r="B40" s="82" t="s">
        <v>431</v>
      </c>
      <c r="C40" s="82" t="s">
        <v>428</v>
      </c>
      <c r="D40" s="82" t="s">
        <v>515</v>
      </c>
      <c r="E40" s="82" t="s">
        <v>13</v>
      </c>
      <c r="F40" s="82" t="s">
        <v>443</v>
      </c>
      <c r="G40" s="82" t="s">
        <v>434</v>
      </c>
      <c r="H40" s="82" t="s">
        <v>515</v>
      </c>
      <c r="I40" s="82" t="s">
        <v>445</v>
      </c>
      <c r="J40" s="82" t="s">
        <v>437</v>
      </c>
      <c r="K40" s="82" t="s">
        <v>516</v>
      </c>
      <c r="L40" s="80">
        <f t="shared" si="0"/>
        <v>-130</v>
      </c>
      <c r="M40" s="85">
        <v>-26.4</v>
      </c>
    </row>
    <row r="41" spans="1:20" x14ac:dyDescent="0.35">
      <c r="A41" s="82" t="s">
        <v>430</v>
      </c>
      <c r="B41" s="82" t="s">
        <v>431</v>
      </c>
      <c r="C41" s="82" t="s">
        <v>428</v>
      </c>
      <c r="D41" s="82" t="s">
        <v>515</v>
      </c>
      <c r="E41" s="82" t="s">
        <v>13</v>
      </c>
      <c r="F41" s="82" t="s">
        <v>443</v>
      </c>
      <c r="G41" s="82" t="s">
        <v>434</v>
      </c>
      <c r="H41" s="82" t="s">
        <v>468</v>
      </c>
      <c r="I41" s="82" t="s">
        <v>469</v>
      </c>
      <c r="J41" s="82" t="s">
        <v>437</v>
      </c>
      <c r="K41" s="82" t="s">
        <v>517</v>
      </c>
      <c r="L41" s="80">
        <f t="shared" si="0"/>
        <v>-130.4</v>
      </c>
      <c r="M41" s="85">
        <v>-26.4</v>
      </c>
    </row>
    <row r="42" spans="1:20" x14ac:dyDescent="0.35">
      <c r="A42" s="82" t="s">
        <v>430</v>
      </c>
      <c r="B42" s="82" t="s">
        <v>431</v>
      </c>
      <c r="C42" s="82" t="s">
        <v>428</v>
      </c>
      <c r="D42" s="82" t="s">
        <v>515</v>
      </c>
      <c r="E42" s="82" t="s">
        <v>13</v>
      </c>
      <c r="F42" s="82" t="s">
        <v>443</v>
      </c>
      <c r="G42" s="82" t="s">
        <v>434</v>
      </c>
      <c r="H42" s="82" t="s">
        <v>518</v>
      </c>
      <c r="I42" s="82" t="s">
        <v>519</v>
      </c>
      <c r="J42" s="82" t="s">
        <v>437</v>
      </c>
      <c r="K42" s="82" t="s">
        <v>520</v>
      </c>
      <c r="L42" s="80">
        <f t="shared" si="0"/>
        <v>-130.80000000000001</v>
      </c>
      <c r="M42" s="85">
        <v>-26.2</v>
      </c>
    </row>
    <row r="43" spans="1:20" x14ac:dyDescent="0.35">
      <c r="A43" s="82" t="s">
        <v>430</v>
      </c>
      <c r="B43" s="82" t="s">
        <v>431</v>
      </c>
      <c r="C43" s="82" t="s">
        <v>428</v>
      </c>
      <c r="D43" s="82" t="s">
        <v>515</v>
      </c>
      <c r="E43" s="82" t="s">
        <v>13</v>
      </c>
      <c r="F43" s="82" t="s">
        <v>443</v>
      </c>
      <c r="G43" s="82" t="s">
        <v>434</v>
      </c>
      <c r="H43" s="82" t="s">
        <v>521</v>
      </c>
      <c r="I43" s="82" t="s">
        <v>522</v>
      </c>
      <c r="J43" s="82" t="s">
        <v>437</v>
      </c>
      <c r="K43" s="82" t="s">
        <v>523</v>
      </c>
      <c r="L43" s="80">
        <f t="shared" si="0"/>
        <v>-131.01</v>
      </c>
      <c r="M43" s="85">
        <v>-26</v>
      </c>
    </row>
    <row r="44" spans="1:20" x14ac:dyDescent="0.35">
      <c r="A44" s="82" t="s">
        <v>430</v>
      </c>
      <c r="B44" s="82" t="s">
        <v>431</v>
      </c>
      <c r="C44" s="82" t="s">
        <v>428</v>
      </c>
      <c r="D44" s="82" t="s">
        <v>515</v>
      </c>
      <c r="E44" s="82" t="s">
        <v>13</v>
      </c>
      <c r="F44" s="82" t="s">
        <v>433</v>
      </c>
      <c r="G44" s="82" t="s">
        <v>434</v>
      </c>
      <c r="H44" s="82" t="s">
        <v>524</v>
      </c>
      <c r="I44" s="82" t="s">
        <v>465</v>
      </c>
      <c r="J44" s="82" t="s">
        <v>437</v>
      </c>
      <c r="K44" s="82" t="s">
        <v>525</v>
      </c>
      <c r="L44" s="80">
        <f t="shared" si="0"/>
        <v>-131.22</v>
      </c>
      <c r="M44" s="85">
        <v>-26.1</v>
      </c>
    </row>
    <row r="45" spans="1:20" x14ac:dyDescent="0.35">
      <c r="A45" s="82" t="s">
        <v>430</v>
      </c>
      <c r="B45" s="82" t="s">
        <v>431</v>
      </c>
      <c r="C45" s="82" t="s">
        <v>428</v>
      </c>
      <c r="D45" s="82" t="s">
        <v>515</v>
      </c>
      <c r="E45" s="82" t="s">
        <v>13</v>
      </c>
      <c r="F45" s="82" t="s">
        <v>433</v>
      </c>
      <c r="G45" s="82" t="s">
        <v>434</v>
      </c>
      <c r="H45" s="82" t="s">
        <v>526</v>
      </c>
      <c r="I45" s="82" t="s">
        <v>527</v>
      </c>
      <c r="J45" s="82" t="s">
        <v>437</v>
      </c>
      <c r="K45" s="82" t="s">
        <v>528</v>
      </c>
      <c r="L45" s="80">
        <f t="shared" si="0"/>
        <v>-131.80000000000001</v>
      </c>
      <c r="M45" s="85">
        <v>-26.3</v>
      </c>
    </row>
    <row r="46" spans="1:20" x14ac:dyDescent="0.35">
      <c r="A46" s="82" t="s">
        <v>430</v>
      </c>
      <c r="B46" s="82" t="s">
        <v>431</v>
      </c>
      <c r="C46" s="82" t="s">
        <v>428</v>
      </c>
      <c r="D46" s="82" t="s">
        <v>515</v>
      </c>
      <c r="E46" s="82" t="s">
        <v>13</v>
      </c>
      <c r="F46" s="82" t="s">
        <v>455</v>
      </c>
      <c r="G46" s="82" t="s">
        <v>434</v>
      </c>
      <c r="H46" s="82" t="s">
        <v>442</v>
      </c>
      <c r="I46" s="82" t="s">
        <v>529</v>
      </c>
      <c r="J46" s="82" t="s">
        <v>437</v>
      </c>
      <c r="K46" s="82" t="s">
        <v>530</v>
      </c>
      <c r="L46" s="80">
        <f t="shared" si="0"/>
        <v>-132</v>
      </c>
      <c r="M46" s="85">
        <v>-25.9</v>
      </c>
    </row>
    <row r="47" spans="1:20" x14ac:dyDescent="0.35">
      <c r="A47" s="82" t="s">
        <v>430</v>
      </c>
      <c r="B47" s="82" t="s">
        <v>431</v>
      </c>
      <c r="C47" s="82" t="s">
        <v>428</v>
      </c>
      <c r="D47" s="82" t="s">
        <v>515</v>
      </c>
      <c r="E47" s="82" t="s">
        <v>13</v>
      </c>
      <c r="F47" s="82" t="s">
        <v>455</v>
      </c>
      <c r="G47" s="82" t="s">
        <v>434</v>
      </c>
      <c r="H47" s="82" t="s">
        <v>440</v>
      </c>
      <c r="I47" s="82" t="s">
        <v>531</v>
      </c>
      <c r="J47" s="82" t="s">
        <v>437</v>
      </c>
      <c r="K47" s="82" t="s">
        <v>532</v>
      </c>
      <c r="L47" s="80">
        <f t="shared" si="0"/>
        <v>-132.4</v>
      </c>
      <c r="M47" s="85">
        <v>-26</v>
      </c>
    </row>
    <row r="48" spans="1:20" x14ac:dyDescent="0.35">
      <c r="A48" s="82" t="s">
        <v>430</v>
      </c>
      <c r="B48" s="82" t="s">
        <v>431</v>
      </c>
      <c r="C48" s="82" t="s">
        <v>428</v>
      </c>
      <c r="D48" s="82" t="s">
        <v>515</v>
      </c>
      <c r="E48" s="82" t="s">
        <v>13</v>
      </c>
      <c r="F48" s="82" t="s">
        <v>455</v>
      </c>
      <c r="G48" s="82" t="s">
        <v>434</v>
      </c>
      <c r="H48" s="82" t="s">
        <v>489</v>
      </c>
      <c r="I48" s="82" t="s">
        <v>490</v>
      </c>
      <c r="J48" s="82" t="s">
        <v>437</v>
      </c>
      <c r="K48" s="82" t="s">
        <v>533</v>
      </c>
      <c r="L48" s="80">
        <f t="shared" si="0"/>
        <v>-132.57</v>
      </c>
      <c r="M48" s="85">
        <v>-26.1</v>
      </c>
    </row>
    <row r="49" spans="1:20" x14ac:dyDescent="0.35">
      <c r="A49" s="80">
        <v>396</v>
      </c>
      <c r="B49" s="80" t="s">
        <v>427</v>
      </c>
      <c r="C49" s="80" t="s">
        <v>428</v>
      </c>
      <c r="D49" s="80">
        <v>20</v>
      </c>
      <c r="E49" s="80" t="s">
        <v>13</v>
      </c>
      <c r="F49" s="80" t="s">
        <v>271</v>
      </c>
      <c r="G49" s="80" t="s">
        <v>429</v>
      </c>
      <c r="H49" s="80">
        <v>27</v>
      </c>
      <c r="I49" s="80">
        <v>29</v>
      </c>
      <c r="J49" s="80"/>
      <c r="K49" s="80">
        <v>133</v>
      </c>
      <c r="L49" s="80">
        <f t="shared" si="0"/>
        <v>-133</v>
      </c>
      <c r="M49" s="81">
        <v>-27.245219119778739</v>
      </c>
      <c r="O49" s="83"/>
      <c r="T49" s="84"/>
    </row>
    <row r="50" spans="1:20" x14ac:dyDescent="0.35">
      <c r="A50" s="82" t="s">
        <v>430</v>
      </c>
      <c r="B50" s="82" t="s">
        <v>431</v>
      </c>
      <c r="C50" s="82" t="s">
        <v>428</v>
      </c>
      <c r="D50" s="82" t="s">
        <v>445</v>
      </c>
      <c r="E50" s="82" t="s">
        <v>13</v>
      </c>
      <c r="F50" s="82" t="s">
        <v>443</v>
      </c>
      <c r="G50" s="82" t="s">
        <v>434</v>
      </c>
      <c r="H50" s="82" t="s">
        <v>462</v>
      </c>
      <c r="I50" s="82" t="s">
        <v>437</v>
      </c>
      <c r="J50" s="82" t="s">
        <v>437</v>
      </c>
      <c r="K50" s="82" t="s">
        <v>534</v>
      </c>
      <c r="L50" s="80">
        <f t="shared" si="0"/>
        <v>-134.63999999999999</v>
      </c>
      <c r="M50" s="85">
        <v>-25.4</v>
      </c>
    </row>
    <row r="51" spans="1:20" x14ac:dyDescent="0.35">
      <c r="A51" s="82" t="s">
        <v>430</v>
      </c>
      <c r="B51" s="82" t="s">
        <v>431</v>
      </c>
      <c r="C51" s="82" t="s">
        <v>428</v>
      </c>
      <c r="D51" s="82" t="s">
        <v>445</v>
      </c>
      <c r="E51" s="82" t="s">
        <v>13</v>
      </c>
      <c r="F51" s="82" t="s">
        <v>443</v>
      </c>
      <c r="G51" s="82" t="s">
        <v>434</v>
      </c>
      <c r="H51" s="82" t="s">
        <v>515</v>
      </c>
      <c r="I51" s="82" t="s">
        <v>445</v>
      </c>
      <c r="J51" s="82" t="s">
        <v>437</v>
      </c>
      <c r="K51" s="82" t="s">
        <v>535</v>
      </c>
      <c r="L51" s="80">
        <f t="shared" si="0"/>
        <v>-134.80000000000001</v>
      </c>
      <c r="M51" s="85">
        <v>-25.4</v>
      </c>
    </row>
    <row r="52" spans="1:20" x14ac:dyDescent="0.35">
      <c r="A52" s="82" t="s">
        <v>430</v>
      </c>
      <c r="B52" s="82" t="s">
        <v>431</v>
      </c>
      <c r="C52" s="82" t="s">
        <v>428</v>
      </c>
      <c r="D52" s="82" t="s">
        <v>445</v>
      </c>
      <c r="E52" s="82" t="s">
        <v>13</v>
      </c>
      <c r="F52" s="82" t="s">
        <v>443</v>
      </c>
      <c r="G52" s="82" t="s">
        <v>434</v>
      </c>
      <c r="H52" s="82" t="s">
        <v>536</v>
      </c>
      <c r="I52" s="82" t="s">
        <v>468</v>
      </c>
      <c r="J52" s="82" t="s">
        <v>437</v>
      </c>
      <c r="K52" s="82" t="s">
        <v>537</v>
      </c>
      <c r="L52" s="80">
        <f t="shared" si="0"/>
        <v>-135.19</v>
      </c>
      <c r="M52" s="85">
        <v>-25.5</v>
      </c>
    </row>
    <row r="53" spans="1:20" x14ac:dyDescent="0.35">
      <c r="A53" s="82" t="s">
        <v>430</v>
      </c>
      <c r="B53" s="82" t="s">
        <v>431</v>
      </c>
      <c r="C53" s="82" t="s">
        <v>428</v>
      </c>
      <c r="D53" s="82" t="s">
        <v>445</v>
      </c>
      <c r="E53" s="82" t="s">
        <v>13</v>
      </c>
      <c r="F53" s="82" t="s">
        <v>443</v>
      </c>
      <c r="G53" s="82" t="s">
        <v>434</v>
      </c>
      <c r="H53" s="82" t="s">
        <v>538</v>
      </c>
      <c r="I53" s="82" t="s">
        <v>539</v>
      </c>
      <c r="J53" s="82" t="s">
        <v>437</v>
      </c>
      <c r="K53" s="82" t="s">
        <v>540</v>
      </c>
      <c r="L53" s="80">
        <f t="shared" si="0"/>
        <v>-135.57</v>
      </c>
      <c r="M53" s="85">
        <v>-25.4</v>
      </c>
    </row>
    <row r="54" spans="1:20" x14ac:dyDescent="0.35">
      <c r="A54" s="82" t="s">
        <v>430</v>
      </c>
      <c r="B54" s="82" t="s">
        <v>431</v>
      </c>
      <c r="C54" s="82" t="s">
        <v>428</v>
      </c>
      <c r="D54" s="82" t="s">
        <v>445</v>
      </c>
      <c r="E54" s="82" t="s">
        <v>13</v>
      </c>
      <c r="F54" s="82" t="s">
        <v>433</v>
      </c>
      <c r="G54" s="82" t="s">
        <v>434</v>
      </c>
      <c r="H54" s="82" t="s">
        <v>462</v>
      </c>
      <c r="I54" s="82" t="s">
        <v>479</v>
      </c>
      <c r="J54" s="82" t="s">
        <v>484</v>
      </c>
      <c r="K54" s="82" t="s">
        <v>541</v>
      </c>
      <c r="L54" s="80">
        <f t="shared" si="0"/>
        <v>-135.81</v>
      </c>
      <c r="M54" s="85">
        <v>-25.9</v>
      </c>
    </row>
    <row r="55" spans="1:20" x14ac:dyDescent="0.35">
      <c r="A55" s="82" t="s">
        <v>430</v>
      </c>
      <c r="B55" s="82" t="s">
        <v>431</v>
      </c>
      <c r="C55" s="82" t="s">
        <v>428</v>
      </c>
      <c r="D55" s="82" t="s">
        <v>445</v>
      </c>
      <c r="E55" s="82" t="s">
        <v>13</v>
      </c>
      <c r="F55" s="82" t="s">
        <v>433</v>
      </c>
      <c r="G55" s="82" t="s">
        <v>434</v>
      </c>
      <c r="H55" s="82" t="s">
        <v>506</v>
      </c>
      <c r="I55" s="82" t="s">
        <v>542</v>
      </c>
      <c r="J55" s="82" t="s">
        <v>437</v>
      </c>
      <c r="K55" s="82" t="s">
        <v>543</v>
      </c>
      <c r="L55" s="80">
        <f t="shared" si="0"/>
        <v>-136</v>
      </c>
      <c r="M55" s="85">
        <v>-25.6</v>
      </c>
    </row>
    <row r="56" spans="1:20" x14ac:dyDescent="0.35">
      <c r="A56" s="82" t="s">
        <v>430</v>
      </c>
      <c r="B56" s="82" t="s">
        <v>431</v>
      </c>
      <c r="C56" s="82" t="s">
        <v>428</v>
      </c>
      <c r="D56" s="82" t="s">
        <v>445</v>
      </c>
      <c r="E56" s="82" t="s">
        <v>13</v>
      </c>
      <c r="F56" s="82" t="s">
        <v>433</v>
      </c>
      <c r="G56" s="82" t="s">
        <v>434</v>
      </c>
      <c r="H56" s="82" t="s">
        <v>512</v>
      </c>
      <c r="I56" s="82" t="s">
        <v>544</v>
      </c>
      <c r="J56" s="82" t="s">
        <v>437</v>
      </c>
      <c r="K56" s="82" t="s">
        <v>545</v>
      </c>
      <c r="L56" s="80">
        <f t="shared" si="0"/>
        <v>-136.19999999999999</v>
      </c>
      <c r="M56" s="85">
        <v>-25.7</v>
      </c>
    </row>
    <row r="57" spans="1:20" x14ac:dyDescent="0.35">
      <c r="A57" s="82" t="s">
        <v>430</v>
      </c>
      <c r="B57" s="82" t="s">
        <v>431</v>
      </c>
      <c r="C57" s="82" t="s">
        <v>428</v>
      </c>
      <c r="D57" s="82" t="s">
        <v>445</v>
      </c>
      <c r="E57" s="82" t="s">
        <v>13</v>
      </c>
      <c r="F57" s="82" t="s">
        <v>455</v>
      </c>
      <c r="G57" s="82" t="s">
        <v>463</v>
      </c>
      <c r="H57" s="82" t="s">
        <v>462</v>
      </c>
      <c r="I57" s="82" t="s">
        <v>437</v>
      </c>
      <c r="J57" s="82" t="s">
        <v>437</v>
      </c>
      <c r="K57" s="82" t="s">
        <v>546</v>
      </c>
      <c r="L57" s="80">
        <f t="shared" si="0"/>
        <v>-136.4</v>
      </c>
      <c r="M57" s="85">
        <v>-25.9</v>
      </c>
    </row>
    <row r="58" spans="1:20" x14ac:dyDescent="0.35">
      <c r="A58" s="80">
        <v>396</v>
      </c>
      <c r="B58" s="80" t="s">
        <v>427</v>
      </c>
      <c r="C58" s="80" t="s">
        <v>428</v>
      </c>
      <c r="D58" s="80">
        <v>21</v>
      </c>
      <c r="E58" s="80" t="s">
        <v>13</v>
      </c>
      <c r="F58" s="80" t="s">
        <v>271</v>
      </c>
      <c r="G58" s="80" t="s">
        <v>429</v>
      </c>
      <c r="H58" s="80">
        <v>15</v>
      </c>
      <c r="I58" s="80">
        <v>17</v>
      </c>
      <c r="J58" s="80"/>
      <c r="K58" s="80">
        <v>136.51</v>
      </c>
      <c r="L58" s="80">
        <f t="shared" si="0"/>
        <v>-136.51</v>
      </c>
      <c r="M58" s="81">
        <v>-26.42335037950793</v>
      </c>
      <c r="O58" s="83"/>
      <c r="T58" s="84"/>
    </row>
    <row r="59" spans="1:20" x14ac:dyDescent="0.35">
      <c r="A59" s="82" t="s">
        <v>430</v>
      </c>
      <c r="B59" s="82" t="s">
        <v>431</v>
      </c>
      <c r="C59" s="82" t="s">
        <v>428</v>
      </c>
      <c r="D59" s="82" t="s">
        <v>505</v>
      </c>
      <c r="E59" s="82" t="s">
        <v>13</v>
      </c>
      <c r="F59" s="82" t="s">
        <v>443</v>
      </c>
      <c r="G59" s="82" t="s">
        <v>434</v>
      </c>
      <c r="H59" s="82" t="s">
        <v>466</v>
      </c>
      <c r="I59" s="82" t="s">
        <v>443</v>
      </c>
      <c r="J59" s="82" t="s">
        <v>437</v>
      </c>
      <c r="K59" s="82" t="s">
        <v>547</v>
      </c>
      <c r="L59" s="80">
        <f t="shared" si="0"/>
        <v>-139.4</v>
      </c>
      <c r="M59" s="85">
        <v>-26.4</v>
      </c>
    </row>
    <row r="60" spans="1:20" x14ac:dyDescent="0.35">
      <c r="A60" s="82" t="s">
        <v>430</v>
      </c>
      <c r="B60" s="82" t="s">
        <v>431</v>
      </c>
      <c r="C60" s="82" t="s">
        <v>428</v>
      </c>
      <c r="D60" s="82" t="s">
        <v>505</v>
      </c>
      <c r="E60" s="82" t="s">
        <v>13</v>
      </c>
      <c r="F60" s="82" t="s">
        <v>443</v>
      </c>
      <c r="G60" s="82" t="s">
        <v>434</v>
      </c>
      <c r="H60" s="82" t="s">
        <v>475</v>
      </c>
      <c r="I60" s="82" t="s">
        <v>496</v>
      </c>
      <c r="J60" s="82" t="s">
        <v>437</v>
      </c>
      <c r="K60" s="82" t="s">
        <v>548</v>
      </c>
      <c r="L60" s="80">
        <f t="shared" si="0"/>
        <v>-139.80000000000001</v>
      </c>
      <c r="M60" s="85">
        <v>-26.1</v>
      </c>
    </row>
    <row r="61" spans="1:20" x14ac:dyDescent="0.35">
      <c r="A61" s="82" t="s">
        <v>430</v>
      </c>
      <c r="B61" s="82" t="s">
        <v>431</v>
      </c>
      <c r="C61" s="82" t="s">
        <v>428</v>
      </c>
      <c r="D61" s="82" t="s">
        <v>505</v>
      </c>
      <c r="E61" s="82" t="s">
        <v>13</v>
      </c>
      <c r="F61" s="82" t="s">
        <v>443</v>
      </c>
      <c r="G61" s="82" t="s">
        <v>434</v>
      </c>
      <c r="H61" s="82" t="s">
        <v>518</v>
      </c>
      <c r="I61" s="82" t="s">
        <v>519</v>
      </c>
      <c r="J61" s="82" t="s">
        <v>437</v>
      </c>
      <c r="K61" s="82" t="s">
        <v>549</v>
      </c>
      <c r="L61" s="80">
        <f t="shared" si="0"/>
        <v>-140.4</v>
      </c>
      <c r="M61" s="85">
        <v>-26</v>
      </c>
    </row>
    <row r="62" spans="1:20" x14ac:dyDescent="0.35">
      <c r="A62" s="82" t="s">
        <v>430</v>
      </c>
      <c r="B62" s="82" t="s">
        <v>431</v>
      </c>
      <c r="C62" s="82" t="s">
        <v>428</v>
      </c>
      <c r="D62" s="82" t="s">
        <v>505</v>
      </c>
      <c r="E62" s="82" t="s">
        <v>13</v>
      </c>
      <c r="F62" s="82" t="s">
        <v>433</v>
      </c>
      <c r="G62" s="82" t="s">
        <v>434</v>
      </c>
      <c r="H62" s="82" t="s">
        <v>442</v>
      </c>
      <c r="I62" s="82" t="s">
        <v>529</v>
      </c>
      <c r="J62" s="82" t="s">
        <v>437</v>
      </c>
      <c r="K62" s="82" t="s">
        <v>550</v>
      </c>
      <c r="L62" s="80">
        <f t="shared" si="0"/>
        <v>-141</v>
      </c>
      <c r="M62" s="85">
        <v>-26.1</v>
      </c>
    </row>
    <row r="63" spans="1:20" x14ac:dyDescent="0.35">
      <c r="A63" s="82" t="s">
        <v>430</v>
      </c>
      <c r="B63" s="82" t="s">
        <v>431</v>
      </c>
      <c r="C63" s="82" t="s">
        <v>428</v>
      </c>
      <c r="D63" s="82" t="s">
        <v>505</v>
      </c>
      <c r="E63" s="82" t="s">
        <v>13</v>
      </c>
      <c r="F63" s="82" t="s">
        <v>433</v>
      </c>
      <c r="G63" s="82" t="s">
        <v>434</v>
      </c>
      <c r="H63" s="82" t="s">
        <v>489</v>
      </c>
      <c r="I63" s="82" t="s">
        <v>490</v>
      </c>
      <c r="J63" s="82" t="s">
        <v>437</v>
      </c>
      <c r="K63" s="82" t="s">
        <v>551</v>
      </c>
      <c r="L63" s="80">
        <f t="shared" si="0"/>
        <v>-141.57</v>
      </c>
      <c r="M63" s="85">
        <v>-26.1</v>
      </c>
    </row>
    <row r="64" spans="1:20" x14ac:dyDescent="0.35">
      <c r="A64" s="82" t="s">
        <v>430</v>
      </c>
      <c r="B64" s="82" t="s">
        <v>431</v>
      </c>
      <c r="C64" s="82" t="s">
        <v>428</v>
      </c>
      <c r="D64" s="82" t="s">
        <v>505</v>
      </c>
      <c r="E64" s="82" t="s">
        <v>13</v>
      </c>
      <c r="F64" s="82" t="s">
        <v>455</v>
      </c>
      <c r="G64" s="82" t="s">
        <v>434</v>
      </c>
      <c r="H64" s="82" t="s">
        <v>455</v>
      </c>
      <c r="I64" s="82" t="s">
        <v>462</v>
      </c>
      <c r="J64" s="82" t="s">
        <v>437</v>
      </c>
      <c r="K64" s="82" t="s">
        <v>552</v>
      </c>
      <c r="L64" s="80">
        <f t="shared" si="0"/>
        <v>-142.4</v>
      </c>
      <c r="M64" s="85">
        <v>-25.9</v>
      </c>
    </row>
    <row r="65" spans="1:20" x14ac:dyDescent="0.35">
      <c r="A65" s="82" t="s">
        <v>430</v>
      </c>
      <c r="B65" s="82" t="s">
        <v>431</v>
      </c>
      <c r="C65" s="82" t="s">
        <v>428</v>
      </c>
      <c r="D65" s="82" t="s">
        <v>505</v>
      </c>
      <c r="E65" s="82" t="s">
        <v>13</v>
      </c>
      <c r="F65" s="82" t="s">
        <v>455</v>
      </c>
      <c r="G65" s="82" t="s">
        <v>434</v>
      </c>
      <c r="H65" s="82" t="s">
        <v>553</v>
      </c>
      <c r="I65" s="82" t="s">
        <v>554</v>
      </c>
      <c r="J65" s="82" t="s">
        <v>437</v>
      </c>
      <c r="K65" s="82" t="s">
        <v>555</v>
      </c>
      <c r="L65" s="80">
        <f t="shared" si="0"/>
        <v>-143.19999999999999</v>
      </c>
      <c r="M65" s="85">
        <v>-26</v>
      </c>
    </row>
    <row r="66" spans="1:20" x14ac:dyDescent="0.35">
      <c r="A66" s="82" t="s">
        <v>430</v>
      </c>
      <c r="B66" s="82" t="s">
        <v>431</v>
      </c>
      <c r="C66" s="82" t="s">
        <v>428</v>
      </c>
      <c r="D66" s="82" t="s">
        <v>505</v>
      </c>
      <c r="E66" s="82" t="s">
        <v>13</v>
      </c>
      <c r="F66" s="82" t="s">
        <v>462</v>
      </c>
      <c r="G66" s="82" t="s">
        <v>463</v>
      </c>
      <c r="H66" s="82" t="s">
        <v>462</v>
      </c>
      <c r="I66" s="82" t="s">
        <v>437</v>
      </c>
      <c r="J66" s="82" t="s">
        <v>437</v>
      </c>
      <c r="K66" s="82" t="s">
        <v>556</v>
      </c>
      <c r="L66" s="80">
        <f t="shared" si="0"/>
        <v>-143.57</v>
      </c>
      <c r="M66" s="85">
        <v>-26.2</v>
      </c>
    </row>
    <row r="67" spans="1:20" x14ac:dyDescent="0.35">
      <c r="A67" s="80">
        <v>396</v>
      </c>
      <c r="B67" s="80" t="s">
        <v>427</v>
      </c>
      <c r="C67" s="80" t="s">
        <v>428</v>
      </c>
      <c r="D67" s="80">
        <v>22</v>
      </c>
      <c r="E67" s="80" t="s">
        <v>13</v>
      </c>
      <c r="F67" s="80" t="s">
        <v>271</v>
      </c>
      <c r="G67" s="80" t="s">
        <v>429</v>
      </c>
      <c r="H67" s="80">
        <v>16</v>
      </c>
      <c r="I67" s="80">
        <v>18</v>
      </c>
      <c r="J67" s="80"/>
      <c r="K67" s="80">
        <v>143.69</v>
      </c>
      <c r="L67" s="80">
        <f t="shared" ref="L67:L72" si="1">K67*-1</f>
        <v>-143.69</v>
      </c>
      <c r="M67" s="81">
        <v>-26.906289065381074</v>
      </c>
      <c r="O67" s="83"/>
      <c r="T67" s="84"/>
    </row>
    <row r="68" spans="1:20" x14ac:dyDescent="0.35">
      <c r="A68" s="80">
        <v>396</v>
      </c>
      <c r="B68" s="80" t="s">
        <v>427</v>
      </c>
      <c r="C68" s="80" t="s">
        <v>428</v>
      </c>
      <c r="D68" s="80">
        <v>23</v>
      </c>
      <c r="E68" s="80" t="s">
        <v>13</v>
      </c>
      <c r="F68" s="80" t="s">
        <v>271</v>
      </c>
      <c r="G68" s="80" t="s">
        <v>429</v>
      </c>
      <c r="H68" s="80">
        <v>0</v>
      </c>
      <c r="I68" s="80">
        <v>2</v>
      </c>
      <c r="J68" s="80"/>
      <c r="K68" s="80">
        <v>144.66</v>
      </c>
      <c r="L68" s="80">
        <f t="shared" si="1"/>
        <v>-144.66</v>
      </c>
      <c r="M68" s="81">
        <v>-26.635053144988536</v>
      </c>
      <c r="O68" s="83"/>
      <c r="T68" s="84"/>
    </row>
    <row r="69" spans="1:20" x14ac:dyDescent="0.35">
      <c r="A69" s="80">
        <v>396</v>
      </c>
      <c r="B69" s="80" t="s">
        <v>427</v>
      </c>
      <c r="C69" s="80" t="s">
        <v>428</v>
      </c>
      <c r="D69" s="80">
        <v>24</v>
      </c>
      <c r="E69" s="80" t="s">
        <v>13</v>
      </c>
      <c r="F69" s="80" t="s">
        <v>271</v>
      </c>
      <c r="G69" s="80" t="s">
        <v>429</v>
      </c>
      <c r="H69" s="80">
        <v>0</v>
      </c>
      <c r="I69" s="80">
        <v>2</v>
      </c>
      <c r="J69" s="80"/>
      <c r="K69" s="80">
        <v>149.79</v>
      </c>
      <c r="L69" s="80">
        <f t="shared" si="1"/>
        <v>-149.79</v>
      </c>
      <c r="M69" s="81">
        <v>-27.138253404897888</v>
      </c>
      <c r="O69" s="83"/>
      <c r="T69" s="84"/>
    </row>
    <row r="70" spans="1:20" s="80" customFormat="1" x14ac:dyDescent="0.35">
      <c r="A70" s="80" t="s">
        <v>430</v>
      </c>
      <c r="B70" s="80" t="s">
        <v>431</v>
      </c>
      <c r="C70" s="80" t="s">
        <v>428</v>
      </c>
      <c r="D70" s="80" t="s">
        <v>557</v>
      </c>
      <c r="E70" s="80" t="s">
        <v>13</v>
      </c>
      <c r="F70" s="80" t="s">
        <v>443</v>
      </c>
      <c r="G70" s="80" t="s">
        <v>434</v>
      </c>
      <c r="H70" s="80" t="s">
        <v>457</v>
      </c>
      <c r="I70" s="80" t="s">
        <v>484</v>
      </c>
      <c r="J70" s="80" t="s">
        <v>437</v>
      </c>
      <c r="K70" s="80" t="s">
        <v>558</v>
      </c>
      <c r="L70" s="80">
        <f t="shared" si="1"/>
        <v>-158.99</v>
      </c>
      <c r="M70" s="81">
        <v>-27.653345638398278</v>
      </c>
    </row>
    <row r="71" spans="1:20" x14ac:dyDescent="0.35">
      <c r="A71" s="80">
        <v>396</v>
      </c>
      <c r="B71" s="80" t="s">
        <v>427</v>
      </c>
      <c r="C71" s="80" t="s">
        <v>428</v>
      </c>
      <c r="D71" s="80">
        <v>27</v>
      </c>
      <c r="E71" s="80" t="s">
        <v>13</v>
      </c>
      <c r="F71" s="80" t="s">
        <v>271</v>
      </c>
      <c r="G71" s="80" t="s">
        <v>429</v>
      </c>
      <c r="H71" s="80">
        <v>0</v>
      </c>
      <c r="I71" s="80">
        <v>4</v>
      </c>
      <c r="J71" s="80"/>
      <c r="K71" s="80">
        <v>178.4</v>
      </c>
      <c r="L71" s="80">
        <f t="shared" si="1"/>
        <v>-178.4</v>
      </c>
      <c r="M71" s="81">
        <v>-27.274723227997477</v>
      </c>
      <c r="O71" s="83"/>
      <c r="T71" s="84"/>
    </row>
    <row r="72" spans="1:20" x14ac:dyDescent="0.35">
      <c r="A72" s="80">
        <v>396</v>
      </c>
      <c r="B72" s="80" t="s">
        <v>427</v>
      </c>
      <c r="C72" s="80" t="s">
        <v>428</v>
      </c>
      <c r="D72" s="80">
        <v>28</v>
      </c>
      <c r="E72" s="80" t="s">
        <v>13</v>
      </c>
      <c r="F72" s="80" t="s">
        <v>271</v>
      </c>
      <c r="G72" s="80" t="s">
        <v>429</v>
      </c>
      <c r="H72" s="80">
        <v>24</v>
      </c>
      <c r="I72" s="80">
        <v>26</v>
      </c>
      <c r="J72" s="80"/>
      <c r="K72" s="80">
        <v>192.28</v>
      </c>
      <c r="L72" s="80">
        <f t="shared" si="1"/>
        <v>-192.28</v>
      </c>
      <c r="M72" s="81">
        <v>-26.523990171798559</v>
      </c>
      <c r="O72" s="83"/>
      <c r="T72" s="84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054A0D-3D91-42B0-9578-8A453C4F7765}">
  <dimension ref="A1:S98"/>
  <sheetViews>
    <sheetView workbookViewId="0">
      <selection activeCell="K2" sqref="K2:K3"/>
    </sheetView>
  </sheetViews>
  <sheetFormatPr defaultColWidth="9.1796875" defaultRowHeight="14.5" x14ac:dyDescent="0.35"/>
  <cols>
    <col min="1" max="1" width="11.7265625" style="82" bestFit="1" customWidth="1"/>
    <col min="2" max="2" width="7" style="82" bestFit="1" customWidth="1"/>
    <col min="3" max="3" width="5.7265625" style="82" bestFit="1" customWidth="1"/>
    <col min="4" max="4" width="5.81640625" style="82" bestFit="1" customWidth="1"/>
    <col min="5" max="5" width="10.81640625" style="82" bestFit="1" customWidth="1"/>
    <col min="6" max="6" width="8.7265625" style="82" bestFit="1" customWidth="1"/>
    <col min="7" max="7" width="11.453125" style="82" bestFit="1" customWidth="1"/>
    <col min="8" max="8" width="11.1796875" style="82" customWidth="1"/>
    <col min="9" max="9" width="22" style="84" bestFit="1" customWidth="1"/>
    <col min="10" max="18" width="9.1796875" style="82"/>
    <col min="19" max="19" width="2" style="82" bestFit="1" customWidth="1"/>
    <col min="20" max="16384" width="9.1796875" style="82"/>
  </cols>
  <sheetData>
    <row r="1" spans="1:19" s="78" customFormat="1" ht="15" customHeight="1" x14ac:dyDescent="0.35">
      <c r="A1" s="78" t="s">
        <v>0</v>
      </c>
      <c r="B1" s="78" t="s">
        <v>1</v>
      </c>
      <c r="C1" s="78" t="s">
        <v>2</v>
      </c>
      <c r="D1" s="78" t="s">
        <v>3</v>
      </c>
      <c r="E1" s="78" t="s">
        <v>4</v>
      </c>
      <c r="F1" s="78" t="s">
        <v>5</v>
      </c>
      <c r="G1" s="78" t="s">
        <v>6</v>
      </c>
      <c r="H1" s="78" t="s">
        <v>8</v>
      </c>
      <c r="I1" s="79" t="s">
        <v>425</v>
      </c>
      <c r="S1" s="78" t="s">
        <v>426</v>
      </c>
    </row>
    <row r="2" spans="1:19" s="80" customFormat="1" x14ac:dyDescent="0.35">
      <c r="A2" s="80">
        <v>396</v>
      </c>
      <c r="B2" s="80" t="s">
        <v>559</v>
      </c>
      <c r="C2" s="80" t="s">
        <v>12</v>
      </c>
      <c r="D2" s="80">
        <v>18</v>
      </c>
      <c r="E2" s="80" t="s">
        <v>13</v>
      </c>
      <c r="F2" s="80">
        <v>3</v>
      </c>
      <c r="G2" s="80">
        <v>141</v>
      </c>
      <c r="H2" s="80">
        <v>170.32</v>
      </c>
      <c r="I2" s="81">
        <v>-27.418742334033293</v>
      </c>
      <c r="K2" s="86" t="s">
        <v>560</v>
      </c>
      <c r="N2" s="87"/>
    </row>
    <row r="3" spans="1:19" s="80" customFormat="1" x14ac:dyDescent="0.35">
      <c r="A3" s="80">
        <v>396</v>
      </c>
      <c r="B3" s="80" t="s">
        <v>559</v>
      </c>
      <c r="C3" s="80" t="s">
        <v>12</v>
      </c>
      <c r="D3" s="80">
        <v>19</v>
      </c>
      <c r="E3" s="80" t="s">
        <v>13</v>
      </c>
      <c r="F3" s="80">
        <v>1</v>
      </c>
      <c r="G3" s="80">
        <v>91</v>
      </c>
      <c r="H3" s="80">
        <v>176.61</v>
      </c>
      <c r="I3" s="81">
        <v>-28.968352167015478</v>
      </c>
      <c r="K3" s="88" t="s">
        <v>561</v>
      </c>
      <c r="N3" s="87"/>
    </row>
    <row r="4" spans="1:19" s="80" customFormat="1" x14ac:dyDescent="0.35">
      <c r="A4" s="80">
        <v>396</v>
      </c>
      <c r="B4" s="80" t="s">
        <v>559</v>
      </c>
      <c r="C4" s="80" t="s">
        <v>12</v>
      </c>
      <c r="D4" s="80">
        <v>20</v>
      </c>
      <c r="E4" s="80" t="s">
        <v>13</v>
      </c>
      <c r="F4" s="80">
        <v>1</v>
      </c>
      <c r="G4" s="80">
        <v>141</v>
      </c>
      <c r="H4" s="80">
        <v>186.81</v>
      </c>
      <c r="I4" s="81">
        <v>-26.964715470474843</v>
      </c>
      <c r="K4" s="86"/>
      <c r="N4" s="87"/>
    </row>
    <row r="5" spans="1:19" x14ac:dyDescent="0.35">
      <c r="A5" s="82" t="s">
        <v>430</v>
      </c>
      <c r="B5" s="82" t="s">
        <v>562</v>
      </c>
      <c r="C5" s="82" t="s">
        <v>12</v>
      </c>
      <c r="D5" s="82" t="s">
        <v>506</v>
      </c>
      <c r="E5" s="82" t="s">
        <v>13</v>
      </c>
      <c r="F5" s="82" t="s">
        <v>443</v>
      </c>
      <c r="G5" s="82" t="s">
        <v>563</v>
      </c>
      <c r="H5" s="82" t="s">
        <v>564</v>
      </c>
      <c r="I5" s="85">
        <v>-27.1</v>
      </c>
    </row>
    <row r="6" spans="1:19" x14ac:dyDescent="0.35">
      <c r="A6" s="82" t="s">
        <v>430</v>
      </c>
      <c r="B6" s="82" t="s">
        <v>562</v>
      </c>
      <c r="C6" s="82" t="s">
        <v>12</v>
      </c>
      <c r="D6" s="82" t="s">
        <v>506</v>
      </c>
      <c r="E6" s="82" t="s">
        <v>13</v>
      </c>
      <c r="F6" s="82" t="s">
        <v>443</v>
      </c>
      <c r="G6" s="82" t="s">
        <v>489</v>
      </c>
      <c r="H6" s="82" t="s">
        <v>565</v>
      </c>
      <c r="I6" s="85">
        <v>-28</v>
      </c>
    </row>
    <row r="7" spans="1:19" x14ac:dyDescent="0.35">
      <c r="A7" s="82" t="s">
        <v>430</v>
      </c>
      <c r="B7" s="82" t="s">
        <v>562</v>
      </c>
      <c r="C7" s="82" t="s">
        <v>12</v>
      </c>
      <c r="D7" s="82" t="s">
        <v>506</v>
      </c>
      <c r="E7" s="82" t="s">
        <v>13</v>
      </c>
      <c r="F7" s="82" t="s">
        <v>433</v>
      </c>
      <c r="G7" s="82" t="s">
        <v>456</v>
      </c>
      <c r="H7" s="82" t="s">
        <v>566</v>
      </c>
      <c r="I7" s="85">
        <v>-26.8</v>
      </c>
    </row>
    <row r="8" spans="1:19" x14ac:dyDescent="0.35">
      <c r="A8" s="82" t="s">
        <v>430</v>
      </c>
      <c r="B8" s="82" t="s">
        <v>562</v>
      </c>
      <c r="C8" s="82" t="s">
        <v>12</v>
      </c>
      <c r="D8" s="82" t="s">
        <v>506</v>
      </c>
      <c r="E8" s="82" t="s">
        <v>13</v>
      </c>
      <c r="F8" s="82" t="s">
        <v>433</v>
      </c>
      <c r="G8" s="82" t="s">
        <v>567</v>
      </c>
      <c r="H8" s="82" t="s">
        <v>568</v>
      </c>
      <c r="I8" s="85">
        <v>-27.8</v>
      </c>
    </row>
    <row r="9" spans="1:19" s="80" customFormat="1" x14ac:dyDescent="0.35">
      <c r="A9" s="80">
        <v>396</v>
      </c>
      <c r="B9" s="80" t="s">
        <v>559</v>
      </c>
      <c r="C9" s="80" t="s">
        <v>12</v>
      </c>
      <c r="D9" s="80">
        <v>23</v>
      </c>
      <c r="E9" s="80" t="s">
        <v>13</v>
      </c>
      <c r="F9" s="80">
        <v>2</v>
      </c>
      <c r="G9" s="80">
        <v>86</v>
      </c>
      <c r="H9" s="80">
        <v>216.78</v>
      </c>
      <c r="I9" s="81">
        <v>-26.769932388768304</v>
      </c>
      <c r="K9" s="86"/>
      <c r="N9" s="87"/>
    </row>
    <row r="10" spans="1:19" x14ac:dyDescent="0.35">
      <c r="A10" s="82" t="s">
        <v>430</v>
      </c>
      <c r="B10" s="82" t="s">
        <v>562</v>
      </c>
      <c r="C10" s="82" t="s">
        <v>12</v>
      </c>
      <c r="D10" s="82" t="s">
        <v>506</v>
      </c>
      <c r="E10" s="82" t="s">
        <v>13</v>
      </c>
      <c r="F10" s="82" t="s">
        <v>455</v>
      </c>
      <c r="G10" s="82" t="s">
        <v>492</v>
      </c>
      <c r="H10" s="82" t="s">
        <v>569</v>
      </c>
      <c r="I10" s="85">
        <v>-27</v>
      </c>
    </row>
    <row r="11" spans="1:19" x14ac:dyDescent="0.35">
      <c r="A11" s="82" t="s">
        <v>430</v>
      </c>
      <c r="B11" s="82" t="s">
        <v>562</v>
      </c>
      <c r="C11" s="82" t="s">
        <v>12</v>
      </c>
      <c r="D11" s="82" t="s">
        <v>506</v>
      </c>
      <c r="E11" s="82" t="s">
        <v>13</v>
      </c>
      <c r="F11" s="82" t="s">
        <v>455</v>
      </c>
      <c r="G11" s="82" t="s">
        <v>536</v>
      </c>
      <c r="H11" s="82" t="s">
        <v>570</v>
      </c>
      <c r="I11" s="85">
        <v>-27.4</v>
      </c>
    </row>
    <row r="12" spans="1:19" x14ac:dyDescent="0.35">
      <c r="A12" s="82" t="s">
        <v>430</v>
      </c>
      <c r="B12" s="82" t="s">
        <v>562</v>
      </c>
      <c r="C12" s="82" t="s">
        <v>12</v>
      </c>
      <c r="D12" s="82" t="s">
        <v>542</v>
      </c>
      <c r="E12" s="82" t="s">
        <v>13</v>
      </c>
      <c r="F12" s="82" t="s">
        <v>443</v>
      </c>
      <c r="G12" s="82" t="s">
        <v>571</v>
      </c>
      <c r="H12" s="82" t="s">
        <v>572</v>
      </c>
      <c r="I12" s="85">
        <v>-26.4</v>
      </c>
    </row>
    <row r="13" spans="1:19" x14ac:dyDescent="0.35">
      <c r="A13" s="82" t="s">
        <v>430</v>
      </c>
      <c r="B13" s="82" t="s">
        <v>562</v>
      </c>
      <c r="C13" s="82" t="s">
        <v>12</v>
      </c>
      <c r="D13" s="82" t="s">
        <v>542</v>
      </c>
      <c r="E13" s="82" t="s">
        <v>13</v>
      </c>
      <c r="F13" s="82" t="s">
        <v>443</v>
      </c>
      <c r="G13" s="82" t="s">
        <v>573</v>
      </c>
      <c r="H13" s="82" t="s">
        <v>574</v>
      </c>
      <c r="I13" s="85">
        <v>-27.6</v>
      </c>
    </row>
    <row r="14" spans="1:19" s="80" customFormat="1" x14ac:dyDescent="0.35">
      <c r="A14" s="80">
        <v>396</v>
      </c>
      <c r="B14" s="80" t="s">
        <v>559</v>
      </c>
      <c r="C14" s="80" t="s">
        <v>12</v>
      </c>
      <c r="D14" s="80">
        <v>24</v>
      </c>
      <c r="E14" s="80" t="s">
        <v>13</v>
      </c>
      <c r="F14" s="80">
        <v>1</v>
      </c>
      <c r="G14" s="80">
        <v>92</v>
      </c>
      <c r="H14" s="80">
        <v>225.52</v>
      </c>
      <c r="I14" s="81">
        <v>-27.348127507026931</v>
      </c>
      <c r="K14" s="86"/>
      <c r="N14" s="87"/>
    </row>
    <row r="15" spans="1:19" x14ac:dyDescent="0.35">
      <c r="A15" s="82" t="s">
        <v>430</v>
      </c>
      <c r="B15" s="82" t="s">
        <v>562</v>
      </c>
      <c r="C15" s="82" t="s">
        <v>12</v>
      </c>
      <c r="D15" s="82" t="s">
        <v>542</v>
      </c>
      <c r="E15" s="82" t="s">
        <v>13</v>
      </c>
      <c r="F15" s="82" t="s">
        <v>433</v>
      </c>
      <c r="G15" s="82" t="s">
        <v>436</v>
      </c>
      <c r="H15" s="82" t="s">
        <v>575</v>
      </c>
      <c r="I15" s="85">
        <v>-27.8</v>
      </c>
    </row>
    <row r="16" spans="1:19" x14ac:dyDescent="0.35">
      <c r="A16" s="82" t="s">
        <v>430</v>
      </c>
      <c r="B16" s="82" t="s">
        <v>562</v>
      </c>
      <c r="C16" s="82" t="s">
        <v>12</v>
      </c>
      <c r="D16" s="82" t="s">
        <v>542</v>
      </c>
      <c r="E16" s="82" t="s">
        <v>13</v>
      </c>
      <c r="F16" s="82" t="s">
        <v>433</v>
      </c>
      <c r="G16" s="82" t="s">
        <v>576</v>
      </c>
      <c r="H16" s="82" t="s">
        <v>577</v>
      </c>
      <c r="I16" s="85">
        <v>-27.1</v>
      </c>
    </row>
    <row r="17" spans="1:14" x14ac:dyDescent="0.35">
      <c r="A17" s="82" t="s">
        <v>430</v>
      </c>
      <c r="B17" s="82" t="s">
        <v>562</v>
      </c>
      <c r="C17" s="82" t="s">
        <v>12</v>
      </c>
      <c r="D17" s="82" t="s">
        <v>557</v>
      </c>
      <c r="E17" s="82" t="s">
        <v>13</v>
      </c>
      <c r="F17" s="82" t="s">
        <v>443</v>
      </c>
      <c r="G17" s="82" t="s">
        <v>489</v>
      </c>
      <c r="H17" s="82" t="s">
        <v>578</v>
      </c>
      <c r="I17" s="85">
        <v>-27.1</v>
      </c>
    </row>
    <row r="18" spans="1:14" x14ac:dyDescent="0.35">
      <c r="A18" s="82" t="s">
        <v>430</v>
      </c>
      <c r="B18" s="82" t="s">
        <v>562</v>
      </c>
      <c r="C18" s="82" t="s">
        <v>12</v>
      </c>
      <c r="D18" s="82" t="s">
        <v>557</v>
      </c>
      <c r="E18" s="82" t="s">
        <v>13</v>
      </c>
      <c r="F18" s="82" t="s">
        <v>433</v>
      </c>
      <c r="G18" s="82" t="s">
        <v>500</v>
      </c>
      <c r="H18" s="82" t="s">
        <v>579</v>
      </c>
      <c r="I18" s="85">
        <v>-27</v>
      </c>
    </row>
    <row r="19" spans="1:14" x14ac:dyDescent="0.35">
      <c r="A19" s="82" t="s">
        <v>430</v>
      </c>
      <c r="B19" s="82" t="s">
        <v>562</v>
      </c>
      <c r="C19" s="82" t="s">
        <v>12</v>
      </c>
      <c r="D19" s="82" t="s">
        <v>580</v>
      </c>
      <c r="E19" s="82" t="s">
        <v>13</v>
      </c>
      <c r="F19" s="82" t="s">
        <v>443</v>
      </c>
      <c r="G19" s="82" t="s">
        <v>449</v>
      </c>
      <c r="H19" s="82" t="s">
        <v>581</v>
      </c>
      <c r="I19" s="85">
        <v>-26.6</v>
      </c>
    </row>
    <row r="20" spans="1:14" x14ac:dyDescent="0.35">
      <c r="A20" s="82" t="s">
        <v>430</v>
      </c>
      <c r="B20" s="82" t="s">
        <v>562</v>
      </c>
      <c r="C20" s="82" t="s">
        <v>12</v>
      </c>
      <c r="D20" s="82" t="s">
        <v>580</v>
      </c>
      <c r="E20" s="82" t="s">
        <v>13</v>
      </c>
      <c r="F20" s="82" t="s">
        <v>443</v>
      </c>
      <c r="G20" s="82" t="s">
        <v>582</v>
      </c>
      <c r="H20" s="82" t="s">
        <v>583</v>
      </c>
      <c r="I20" s="85">
        <v>-26.7</v>
      </c>
    </row>
    <row r="21" spans="1:14" x14ac:dyDescent="0.35">
      <c r="A21" s="82" t="s">
        <v>430</v>
      </c>
      <c r="B21" s="82" t="s">
        <v>562</v>
      </c>
      <c r="C21" s="82" t="s">
        <v>12</v>
      </c>
      <c r="D21" s="82" t="s">
        <v>580</v>
      </c>
      <c r="E21" s="82" t="s">
        <v>13</v>
      </c>
      <c r="F21" s="82" t="s">
        <v>433</v>
      </c>
      <c r="G21" s="82" t="s">
        <v>437</v>
      </c>
      <c r="H21" s="82" t="s">
        <v>584</v>
      </c>
      <c r="I21" s="85">
        <v>-26.9</v>
      </c>
    </row>
    <row r="22" spans="1:14" x14ac:dyDescent="0.35">
      <c r="A22" s="82" t="s">
        <v>430</v>
      </c>
      <c r="B22" s="82" t="s">
        <v>562</v>
      </c>
      <c r="C22" s="82" t="s">
        <v>12</v>
      </c>
      <c r="D22" s="82" t="s">
        <v>580</v>
      </c>
      <c r="E22" s="82" t="s">
        <v>13</v>
      </c>
      <c r="F22" s="82" t="s">
        <v>433</v>
      </c>
      <c r="G22" s="82" t="s">
        <v>567</v>
      </c>
      <c r="H22" s="82" t="s">
        <v>585</v>
      </c>
      <c r="I22" s="85">
        <v>-26.9</v>
      </c>
    </row>
    <row r="23" spans="1:14" x14ac:dyDescent="0.35">
      <c r="A23" s="82" t="s">
        <v>430</v>
      </c>
      <c r="B23" s="82" t="s">
        <v>562</v>
      </c>
      <c r="C23" s="82" t="s">
        <v>12</v>
      </c>
      <c r="D23" s="82" t="s">
        <v>580</v>
      </c>
      <c r="E23" s="82" t="s">
        <v>13</v>
      </c>
      <c r="F23" s="82" t="s">
        <v>433</v>
      </c>
      <c r="G23" s="82" t="s">
        <v>586</v>
      </c>
      <c r="H23" s="82" t="s">
        <v>587</v>
      </c>
      <c r="I23" s="85">
        <v>-26.6</v>
      </c>
    </row>
    <row r="24" spans="1:14" x14ac:dyDescent="0.35">
      <c r="A24" s="82" t="s">
        <v>430</v>
      </c>
      <c r="B24" s="82" t="s">
        <v>562</v>
      </c>
      <c r="C24" s="82" t="s">
        <v>12</v>
      </c>
      <c r="D24" s="82" t="s">
        <v>580</v>
      </c>
      <c r="E24" s="82" t="s">
        <v>13</v>
      </c>
      <c r="F24" s="82" t="s">
        <v>455</v>
      </c>
      <c r="G24" s="82" t="s">
        <v>468</v>
      </c>
      <c r="H24" s="82" t="s">
        <v>588</v>
      </c>
      <c r="I24" s="85">
        <v>-26.5</v>
      </c>
    </row>
    <row r="25" spans="1:14" x14ac:dyDescent="0.35">
      <c r="A25" s="82" t="s">
        <v>430</v>
      </c>
      <c r="B25" s="82" t="s">
        <v>562</v>
      </c>
      <c r="C25" s="82" t="s">
        <v>12</v>
      </c>
      <c r="D25" s="82" t="s">
        <v>589</v>
      </c>
      <c r="E25" s="82" t="s">
        <v>13</v>
      </c>
      <c r="F25" s="82" t="s">
        <v>443</v>
      </c>
      <c r="G25" s="82" t="s">
        <v>590</v>
      </c>
      <c r="H25" s="82" t="s">
        <v>591</v>
      </c>
      <c r="I25" s="85">
        <v>-26.6</v>
      </c>
    </row>
    <row r="26" spans="1:14" s="80" customFormat="1" x14ac:dyDescent="0.35">
      <c r="A26" s="80">
        <v>396</v>
      </c>
      <c r="B26" s="80" t="s">
        <v>559</v>
      </c>
      <c r="C26" s="80" t="s">
        <v>12</v>
      </c>
      <c r="D26" s="80">
        <v>28</v>
      </c>
      <c r="E26" s="80" t="s">
        <v>13</v>
      </c>
      <c r="F26" s="80">
        <v>1</v>
      </c>
      <c r="G26" s="80">
        <v>130</v>
      </c>
      <c r="H26" s="80">
        <v>265</v>
      </c>
      <c r="I26" s="81">
        <v>-26.860348842584987</v>
      </c>
      <c r="K26" s="86"/>
      <c r="N26" s="87"/>
    </row>
    <row r="27" spans="1:14" x14ac:dyDescent="0.35">
      <c r="A27" s="82" t="s">
        <v>430</v>
      </c>
      <c r="B27" s="82" t="s">
        <v>562</v>
      </c>
      <c r="C27" s="82" t="s">
        <v>12</v>
      </c>
      <c r="D27" s="82" t="s">
        <v>589</v>
      </c>
      <c r="E27" s="82" t="s">
        <v>13</v>
      </c>
      <c r="F27" s="82" t="s">
        <v>433</v>
      </c>
      <c r="G27" s="82" t="s">
        <v>571</v>
      </c>
      <c r="H27" s="82" t="s">
        <v>592</v>
      </c>
      <c r="I27" s="85">
        <v>-26.6</v>
      </c>
    </row>
    <row r="28" spans="1:14" x14ac:dyDescent="0.35">
      <c r="A28" s="82" t="s">
        <v>430</v>
      </c>
      <c r="B28" s="82" t="s">
        <v>562</v>
      </c>
      <c r="C28" s="82" t="s">
        <v>12</v>
      </c>
      <c r="D28" s="82" t="s">
        <v>589</v>
      </c>
      <c r="E28" s="82" t="s">
        <v>13</v>
      </c>
      <c r="F28" s="82" t="s">
        <v>433</v>
      </c>
      <c r="G28" s="82" t="s">
        <v>502</v>
      </c>
      <c r="H28" s="82" t="s">
        <v>593</v>
      </c>
      <c r="I28" s="85">
        <v>-26.8</v>
      </c>
    </row>
    <row r="29" spans="1:14" x14ac:dyDescent="0.35">
      <c r="A29" s="82" t="s">
        <v>430</v>
      </c>
      <c r="B29" s="82" t="s">
        <v>562</v>
      </c>
      <c r="C29" s="82" t="s">
        <v>12</v>
      </c>
      <c r="D29" s="82" t="s">
        <v>594</v>
      </c>
      <c r="E29" s="82" t="s">
        <v>13</v>
      </c>
      <c r="F29" s="82" t="s">
        <v>443</v>
      </c>
      <c r="G29" s="82" t="s">
        <v>460</v>
      </c>
      <c r="H29" s="82" t="s">
        <v>595</v>
      </c>
      <c r="I29" s="85">
        <v>-26.5</v>
      </c>
    </row>
    <row r="30" spans="1:14" x14ac:dyDescent="0.35">
      <c r="A30" s="82" t="s">
        <v>430</v>
      </c>
      <c r="B30" s="82" t="s">
        <v>562</v>
      </c>
      <c r="C30" s="82" t="s">
        <v>12</v>
      </c>
      <c r="D30" s="82" t="s">
        <v>594</v>
      </c>
      <c r="E30" s="82" t="s">
        <v>13</v>
      </c>
      <c r="F30" s="82" t="s">
        <v>443</v>
      </c>
      <c r="G30" s="82" t="s">
        <v>538</v>
      </c>
      <c r="H30" s="82" t="s">
        <v>596</v>
      </c>
      <c r="I30" s="85">
        <v>-26.9</v>
      </c>
    </row>
    <row r="31" spans="1:14" s="80" customFormat="1" x14ac:dyDescent="0.35">
      <c r="A31" s="80">
        <v>396</v>
      </c>
      <c r="B31" s="80" t="s">
        <v>559</v>
      </c>
      <c r="C31" s="80" t="s">
        <v>12</v>
      </c>
      <c r="D31" s="80">
        <v>29</v>
      </c>
      <c r="E31" s="80" t="s">
        <v>13</v>
      </c>
      <c r="F31" s="80">
        <v>1</v>
      </c>
      <c r="G31" s="80">
        <v>122</v>
      </c>
      <c r="H31" s="80">
        <v>274.72000000000003</v>
      </c>
      <c r="I31" s="81">
        <v>-26.896453589471363</v>
      </c>
      <c r="K31" s="86"/>
      <c r="N31" s="87"/>
    </row>
    <row r="32" spans="1:14" x14ac:dyDescent="0.35">
      <c r="A32" s="82" t="s">
        <v>430</v>
      </c>
      <c r="B32" s="82" t="s">
        <v>562</v>
      </c>
      <c r="C32" s="82" t="s">
        <v>12</v>
      </c>
      <c r="D32" s="82" t="s">
        <v>486</v>
      </c>
      <c r="E32" s="82" t="s">
        <v>13</v>
      </c>
      <c r="F32" s="82" t="s">
        <v>443</v>
      </c>
      <c r="G32" s="82" t="s">
        <v>465</v>
      </c>
      <c r="H32" s="82" t="s">
        <v>597</v>
      </c>
      <c r="I32" s="85">
        <v>-26.4</v>
      </c>
    </row>
    <row r="33" spans="1:14" x14ac:dyDescent="0.35">
      <c r="A33" s="82" t="s">
        <v>430</v>
      </c>
      <c r="B33" s="82" t="s">
        <v>562</v>
      </c>
      <c r="C33" s="82" t="s">
        <v>12</v>
      </c>
      <c r="D33" s="82" t="s">
        <v>486</v>
      </c>
      <c r="E33" s="82" t="s">
        <v>13</v>
      </c>
      <c r="F33" s="82" t="s">
        <v>443</v>
      </c>
      <c r="G33" s="82" t="s">
        <v>563</v>
      </c>
      <c r="H33" s="82" t="s">
        <v>598</v>
      </c>
      <c r="I33" s="85">
        <v>-27</v>
      </c>
    </row>
    <row r="34" spans="1:14" x14ac:dyDescent="0.35">
      <c r="A34" s="82" t="s">
        <v>430</v>
      </c>
      <c r="B34" s="82" t="s">
        <v>562</v>
      </c>
      <c r="C34" s="82" t="s">
        <v>12</v>
      </c>
      <c r="D34" s="82" t="s">
        <v>486</v>
      </c>
      <c r="E34" s="82" t="s">
        <v>13</v>
      </c>
      <c r="F34" s="82" t="s">
        <v>443</v>
      </c>
      <c r="G34" s="82" t="s">
        <v>599</v>
      </c>
      <c r="H34" s="82" t="s">
        <v>600</v>
      </c>
      <c r="I34" s="85">
        <v>-26.8</v>
      </c>
    </row>
    <row r="35" spans="1:14" x14ac:dyDescent="0.35">
      <c r="A35" s="82" t="s">
        <v>430</v>
      </c>
      <c r="B35" s="82" t="s">
        <v>562</v>
      </c>
      <c r="C35" s="82" t="s">
        <v>12</v>
      </c>
      <c r="D35" s="82" t="s">
        <v>487</v>
      </c>
      <c r="E35" s="82" t="s">
        <v>13</v>
      </c>
      <c r="F35" s="82" t="s">
        <v>443</v>
      </c>
      <c r="G35" s="82" t="s">
        <v>460</v>
      </c>
      <c r="H35" s="82" t="s">
        <v>601</v>
      </c>
      <c r="I35" s="85">
        <v>-26.8</v>
      </c>
    </row>
    <row r="36" spans="1:14" x14ac:dyDescent="0.35">
      <c r="A36" s="82" t="s">
        <v>430</v>
      </c>
      <c r="B36" s="82" t="s">
        <v>562</v>
      </c>
      <c r="C36" s="82" t="s">
        <v>12</v>
      </c>
      <c r="D36" s="82" t="s">
        <v>487</v>
      </c>
      <c r="E36" s="82" t="s">
        <v>13</v>
      </c>
      <c r="F36" s="82" t="s">
        <v>443</v>
      </c>
      <c r="G36" s="82" t="s">
        <v>502</v>
      </c>
      <c r="H36" s="82" t="s">
        <v>602</v>
      </c>
      <c r="I36" s="85">
        <v>-26.5</v>
      </c>
    </row>
    <row r="37" spans="1:14" x14ac:dyDescent="0.35">
      <c r="A37" s="82" t="s">
        <v>430</v>
      </c>
      <c r="B37" s="82" t="s">
        <v>562</v>
      </c>
      <c r="C37" s="82" t="s">
        <v>12</v>
      </c>
      <c r="D37" s="82" t="s">
        <v>435</v>
      </c>
      <c r="E37" s="82" t="s">
        <v>13</v>
      </c>
      <c r="F37" s="82" t="s">
        <v>443</v>
      </c>
      <c r="G37" s="82" t="s">
        <v>455</v>
      </c>
      <c r="H37" s="82" t="s">
        <v>603</v>
      </c>
      <c r="I37" s="85">
        <v>-27.1</v>
      </c>
    </row>
    <row r="38" spans="1:14" x14ac:dyDescent="0.35">
      <c r="A38" s="82" t="s">
        <v>430</v>
      </c>
      <c r="B38" s="82" t="s">
        <v>562</v>
      </c>
      <c r="C38" s="82" t="s">
        <v>12</v>
      </c>
      <c r="D38" s="82" t="s">
        <v>435</v>
      </c>
      <c r="E38" s="82" t="s">
        <v>13</v>
      </c>
      <c r="F38" s="82" t="s">
        <v>443</v>
      </c>
      <c r="G38" s="82" t="s">
        <v>460</v>
      </c>
      <c r="H38" s="82" t="s">
        <v>604</v>
      </c>
      <c r="I38" s="85">
        <v>-26.4</v>
      </c>
    </row>
    <row r="39" spans="1:14" x14ac:dyDescent="0.35">
      <c r="A39" s="82" t="s">
        <v>430</v>
      </c>
      <c r="B39" s="82" t="s">
        <v>562</v>
      </c>
      <c r="C39" s="82" t="s">
        <v>12</v>
      </c>
      <c r="D39" s="82" t="s">
        <v>435</v>
      </c>
      <c r="E39" s="82" t="s">
        <v>13</v>
      </c>
      <c r="F39" s="82" t="s">
        <v>443</v>
      </c>
      <c r="G39" s="82" t="s">
        <v>605</v>
      </c>
      <c r="H39" s="82" t="s">
        <v>606</v>
      </c>
      <c r="I39" s="85">
        <v>-26.8</v>
      </c>
    </row>
    <row r="40" spans="1:14" s="80" customFormat="1" x14ac:dyDescent="0.35">
      <c r="A40" s="80">
        <v>396</v>
      </c>
      <c r="B40" s="80" t="s">
        <v>559</v>
      </c>
      <c r="C40" s="80" t="s">
        <v>12</v>
      </c>
      <c r="D40" s="80">
        <v>32</v>
      </c>
      <c r="E40" s="80" t="s">
        <v>13</v>
      </c>
      <c r="F40" s="80">
        <v>1</v>
      </c>
      <c r="G40" s="80">
        <v>141</v>
      </c>
      <c r="H40" s="80">
        <v>299.41000000000003</v>
      </c>
      <c r="I40" s="81">
        <v>-28.205751835040353</v>
      </c>
      <c r="K40" s="86"/>
      <c r="N40" s="87"/>
    </row>
    <row r="41" spans="1:14" x14ac:dyDescent="0.35">
      <c r="A41" s="82" t="s">
        <v>430</v>
      </c>
      <c r="B41" s="82" t="s">
        <v>562</v>
      </c>
      <c r="C41" s="82" t="s">
        <v>12</v>
      </c>
      <c r="D41" s="82" t="s">
        <v>435</v>
      </c>
      <c r="E41" s="82" t="s">
        <v>13</v>
      </c>
      <c r="F41" s="82" t="s">
        <v>433</v>
      </c>
      <c r="G41" s="82" t="s">
        <v>497</v>
      </c>
      <c r="H41" s="82" t="s">
        <v>607</v>
      </c>
      <c r="I41" s="85">
        <v>-27.1</v>
      </c>
    </row>
    <row r="42" spans="1:14" x14ac:dyDescent="0.35">
      <c r="A42" s="82" t="s">
        <v>430</v>
      </c>
      <c r="B42" s="82" t="s">
        <v>562</v>
      </c>
      <c r="C42" s="82" t="s">
        <v>12</v>
      </c>
      <c r="D42" s="82" t="s">
        <v>435</v>
      </c>
      <c r="E42" s="82" t="s">
        <v>13</v>
      </c>
      <c r="F42" s="82" t="s">
        <v>455</v>
      </c>
      <c r="G42" s="82" t="s">
        <v>433</v>
      </c>
      <c r="H42" s="82" t="s">
        <v>608</v>
      </c>
      <c r="I42" s="85">
        <v>-27.1</v>
      </c>
    </row>
    <row r="43" spans="1:14" x14ac:dyDescent="0.35">
      <c r="A43" s="82" t="s">
        <v>430</v>
      </c>
      <c r="B43" s="82" t="s">
        <v>562</v>
      </c>
      <c r="C43" s="82" t="s">
        <v>12</v>
      </c>
      <c r="D43" s="82" t="s">
        <v>436</v>
      </c>
      <c r="E43" s="82" t="s">
        <v>13</v>
      </c>
      <c r="F43" s="82" t="s">
        <v>443</v>
      </c>
      <c r="G43" s="82" t="s">
        <v>442</v>
      </c>
      <c r="H43" s="82" t="s">
        <v>609</v>
      </c>
      <c r="I43" s="85">
        <v>-27</v>
      </c>
    </row>
    <row r="44" spans="1:14" x14ac:dyDescent="0.35">
      <c r="A44" s="82" t="s">
        <v>430</v>
      </c>
      <c r="B44" s="82" t="s">
        <v>562</v>
      </c>
      <c r="C44" s="82" t="s">
        <v>12</v>
      </c>
      <c r="D44" s="82" t="s">
        <v>436</v>
      </c>
      <c r="E44" s="82" t="s">
        <v>13</v>
      </c>
      <c r="F44" s="82" t="s">
        <v>443</v>
      </c>
      <c r="G44" s="82" t="s">
        <v>567</v>
      </c>
      <c r="H44" s="82" t="s">
        <v>610</v>
      </c>
      <c r="I44" s="85">
        <v>-27</v>
      </c>
    </row>
    <row r="45" spans="1:14" x14ac:dyDescent="0.35">
      <c r="A45" s="82" t="s">
        <v>430</v>
      </c>
      <c r="B45" s="82" t="s">
        <v>562</v>
      </c>
      <c r="C45" s="82" t="s">
        <v>12</v>
      </c>
      <c r="D45" s="82" t="s">
        <v>611</v>
      </c>
      <c r="E45" s="82" t="s">
        <v>13</v>
      </c>
      <c r="F45" s="82" t="s">
        <v>443</v>
      </c>
      <c r="G45" s="82" t="s">
        <v>483</v>
      </c>
      <c r="H45" s="82" t="s">
        <v>612</v>
      </c>
      <c r="I45" s="85">
        <v>-32.1</v>
      </c>
    </row>
    <row r="46" spans="1:14" x14ac:dyDescent="0.35">
      <c r="A46" s="82" t="s">
        <v>430</v>
      </c>
      <c r="B46" s="82" t="s">
        <v>562</v>
      </c>
      <c r="C46" s="82" t="s">
        <v>12</v>
      </c>
      <c r="D46" s="82" t="s">
        <v>611</v>
      </c>
      <c r="E46" s="82" t="s">
        <v>13</v>
      </c>
      <c r="F46" s="82" t="s">
        <v>443</v>
      </c>
      <c r="G46" s="82" t="s">
        <v>508</v>
      </c>
      <c r="H46" s="82" t="s">
        <v>613</v>
      </c>
      <c r="I46" s="85">
        <v>-27.7</v>
      </c>
    </row>
    <row r="47" spans="1:14" x14ac:dyDescent="0.35">
      <c r="A47" s="82" t="s">
        <v>430</v>
      </c>
      <c r="B47" s="82" t="s">
        <v>562</v>
      </c>
      <c r="C47" s="82" t="s">
        <v>12</v>
      </c>
      <c r="D47" s="82" t="s">
        <v>611</v>
      </c>
      <c r="E47" s="82" t="s">
        <v>13</v>
      </c>
      <c r="F47" s="82" t="s">
        <v>443</v>
      </c>
      <c r="G47" s="82" t="s">
        <v>614</v>
      </c>
      <c r="H47" s="82" t="s">
        <v>615</v>
      </c>
      <c r="I47" s="85">
        <v>-26.9</v>
      </c>
    </row>
    <row r="48" spans="1:14" x14ac:dyDescent="0.35">
      <c r="A48" s="82" t="s">
        <v>430</v>
      </c>
      <c r="B48" s="82" t="s">
        <v>562</v>
      </c>
      <c r="C48" s="82" t="s">
        <v>12</v>
      </c>
      <c r="D48" s="82" t="s">
        <v>611</v>
      </c>
      <c r="E48" s="82" t="s">
        <v>13</v>
      </c>
      <c r="F48" s="82" t="s">
        <v>433</v>
      </c>
      <c r="G48" s="82" t="s">
        <v>448</v>
      </c>
      <c r="H48" s="82" t="s">
        <v>616</v>
      </c>
      <c r="I48" s="85">
        <v>-26.8</v>
      </c>
    </row>
    <row r="49" spans="1:14" x14ac:dyDescent="0.35">
      <c r="A49" s="82" t="s">
        <v>430</v>
      </c>
      <c r="B49" s="82" t="s">
        <v>562</v>
      </c>
      <c r="C49" s="82" t="s">
        <v>12</v>
      </c>
      <c r="D49" s="82" t="s">
        <v>611</v>
      </c>
      <c r="E49" s="82" t="s">
        <v>13</v>
      </c>
      <c r="F49" s="82" t="s">
        <v>433</v>
      </c>
      <c r="G49" s="82" t="s">
        <v>508</v>
      </c>
      <c r="H49" s="82" t="s">
        <v>617</v>
      </c>
      <c r="I49" s="85">
        <v>-27.8</v>
      </c>
    </row>
    <row r="50" spans="1:14" s="80" customFormat="1" x14ac:dyDescent="0.35">
      <c r="A50" s="80">
        <v>396</v>
      </c>
      <c r="B50" s="80" t="s">
        <v>559</v>
      </c>
      <c r="C50" s="80" t="s">
        <v>12</v>
      </c>
      <c r="D50" s="80">
        <v>34</v>
      </c>
      <c r="E50" s="80" t="s">
        <v>13</v>
      </c>
      <c r="F50" s="80">
        <v>2</v>
      </c>
      <c r="G50" s="80">
        <v>94</v>
      </c>
      <c r="H50" s="80">
        <v>310.24</v>
      </c>
      <c r="I50" s="81">
        <v>-26.783081618333732</v>
      </c>
      <c r="K50" s="86"/>
      <c r="N50" s="87"/>
    </row>
    <row r="51" spans="1:14" x14ac:dyDescent="0.35">
      <c r="A51" s="82" t="s">
        <v>430</v>
      </c>
      <c r="B51" s="82" t="s">
        <v>562</v>
      </c>
      <c r="C51" s="82" t="s">
        <v>12</v>
      </c>
      <c r="D51" s="82" t="s">
        <v>618</v>
      </c>
      <c r="E51" s="82" t="s">
        <v>13</v>
      </c>
      <c r="F51" s="82" t="s">
        <v>443</v>
      </c>
      <c r="G51" s="82" t="s">
        <v>542</v>
      </c>
      <c r="H51" s="82" t="s">
        <v>619</v>
      </c>
      <c r="I51" s="85">
        <v>-26.1</v>
      </c>
    </row>
    <row r="52" spans="1:14" x14ac:dyDescent="0.35">
      <c r="A52" s="82" t="s">
        <v>430</v>
      </c>
      <c r="B52" s="82" t="s">
        <v>562</v>
      </c>
      <c r="C52" s="82" t="s">
        <v>12</v>
      </c>
      <c r="D52" s="82" t="s">
        <v>618</v>
      </c>
      <c r="E52" s="82" t="s">
        <v>13</v>
      </c>
      <c r="F52" s="82" t="s">
        <v>443</v>
      </c>
      <c r="G52" s="82" t="s">
        <v>590</v>
      </c>
      <c r="H52" s="82" t="s">
        <v>620</v>
      </c>
      <c r="I52" s="85">
        <v>-26.5</v>
      </c>
    </row>
    <row r="53" spans="1:14" x14ac:dyDescent="0.35">
      <c r="A53" s="82" t="s">
        <v>430</v>
      </c>
      <c r="B53" s="82" t="s">
        <v>562</v>
      </c>
      <c r="C53" s="82" t="s">
        <v>12</v>
      </c>
      <c r="D53" s="82" t="s">
        <v>618</v>
      </c>
      <c r="E53" s="82" t="s">
        <v>13</v>
      </c>
      <c r="F53" s="82" t="s">
        <v>443</v>
      </c>
      <c r="G53" s="82" t="s">
        <v>621</v>
      </c>
      <c r="H53" s="82" t="s">
        <v>622</v>
      </c>
      <c r="I53" s="85">
        <v>-26.7</v>
      </c>
    </row>
    <row r="54" spans="1:14" s="80" customFormat="1" x14ac:dyDescent="0.35">
      <c r="A54" s="80">
        <v>396</v>
      </c>
      <c r="B54" s="80" t="s">
        <v>559</v>
      </c>
      <c r="C54" s="80" t="s">
        <v>12</v>
      </c>
      <c r="D54" s="80">
        <v>35</v>
      </c>
      <c r="E54" s="80" t="s">
        <v>13</v>
      </c>
      <c r="F54" s="80">
        <v>1</v>
      </c>
      <c r="G54" s="80">
        <v>141</v>
      </c>
      <c r="H54" s="80">
        <v>314.11</v>
      </c>
      <c r="I54" s="81">
        <v>-26.575188185465471</v>
      </c>
      <c r="K54" s="86"/>
      <c r="N54" s="87"/>
    </row>
    <row r="55" spans="1:14" x14ac:dyDescent="0.35">
      <c r="A55" s="82" t="s">
        <v>430</v>
      </c>
      <c r="B55" s="82" t="s">
        <v>562</v>
      </c>
      <c r="C55" s="82" t="s">
        <v>12</v>
      </c>
      <c r="D55" s="82" t="s">
        <v>618</v>
      </c>
      <c r="E55" s="82" t="s">
        <v>13</v>
      </c>
      <c r="F55" s="82" t="s">
        <v>433</v>
      </c>
      <c r="G55" s="82" t="s">
        <v>623</v>
      </c>
      <c r="H55" s="82" t="s">
        <v>624</v>
      </c>
      <c r="I55" s="85">
        <v>-26.1</v>
      </c>
    </row>
    <row r="56" spans="1:14" x14ac:dyDescent="0.35">
      <c r="A56" s="82" t="s">
        <v>430</v>
      </c>
      <c r="B56" s="82" t="s">
        <v>562</v>
      </c>
      <c r="C56" s="82" t="s">
        <v>12</v>
      </c>
      <c r="D56" s="82" t="s">
        <v>618</v>
      </c>
      <c r="E56" s="82" t="s">
        <v>13</v>
      </c>
      <c r="F56" s="82" t="s">
        <v>433</v>
      </c>
      <c r="G56" s="82" t="s">
        <v>527</v>
      </c>
      <c r="H56" s="82" t="s">
        <v>625</v>
      </c>
      <c r="I56" s="85">
        <v>-26.5</v>
      </c>
    </row>
    <row r="57" spans="1:14" x14ac:dyDescent="0.35">
      <c r="A57" s="82" t="s">
        <v>430</v>
      </c>
      <c r="B57" s="82" t="s">
        <v>562</v>
      </c>
      <c r="C57" s="82" t="s">
        <v>12</v>
      </c>
      <c r="D57" s="82" t="s">
        <v>618</v>
      </c>
      <c r="E57" s="82" t="s">
        <v>13</v>
      </c>
      <c r="F57" s="82" t="s">
        <v>433</v>
      </c>
      <c r="G57" s="82" t="s">
        <v>626</v>
      </c>
      <c r="H57" s="82" t="s">
        <v>627</v>
      </c>
      <c r="I57" s="85">
        <v>-26.9</v>
      </c>
    </row>
    <row r="58" spans="1:14" s="80" customFormat="1" x14ac:dyDescent="0.35">
      <c r="A58" s="80">
        <v>396</v>
      </c>
      <c r="B58" s="80" t="s">
        <v>559</v>
      </c>
      <c r="C58" s="80" t="s">
        <v>12</v>
      </c>
      <c r="D58" s="80">
        <v>35</v>
      </c>
      <c r="E58" s="80" t="s">
        <v>13</v>
      </c>
      <c r="F58" s="80" t="s">
        <v>271</v>
      </c>
      <c r="G58" s="89">
        <v>8</v>
      </c>
      <c r="H58" s="80">
        <v>315.74</v>
      </c>
      <c r="I58" s="81">
        <v>-26.705382960471709</v>
      </c>
    </row>
    <row r="59" spans="1:14" x14ac:dyDescent="0.35">
      <c r="A59" s="82" t="s">
        <v>430</v>
      </c>
      <c r="B59" s="82" t="s">
        <v>562</v>
      </c>
      <c r="C59" s="82" t="s">
        <v>12</v>
      </c>
      <c r="D59" s="82" t="s">
        <v>628</v>
      </c>
      <c r="E59" s="82" t="s">
        <v>13</v>
      </c>
      <c r="F59" s="82" t="s">
        <v>443</v>
      </c>
      <c r="G59" s="82" t="s">
        <v>479</v>
      </c>
      <c r="H59" s="82" t="s">
        <v>629</v>
      </c>
      <c r="I59" s="85">
        <v>-26.8</v>
      </c>
    </row>
    <row r="60" spans="1:14" x14ac:dyDescent="0.35">
      <c r="A60" s="82" t="s">
        <v>430</v>
      </c>
      <c r="B60" s="82" t="s">
        <v>562</v>
      </c>
      <c r="C60" s="82" t="s">
        <v>12</v>
      </c>
      <c r="D60" s="82" t="s">
        <v>628</v>
      </c>
      <c r="E60" s="82" t="s">
        <v>13</v>
      </c>
      <c r="F60" s="82" t="s">
        <v>443</v>
      </c>
      <c r="G60" s="82" t="s">
        <v>538</v>
      </c>
      <c r="H60" s="82" t="s">
        <v>630</v>
      </c>
      <c r="I60" s="85">
        <v>-26.6</v>
      </c>
    </row>
    <row r="61" spans="1:14" x14ac:dyDescent="0.35">
      <c r="A61" s="82" t="s">
        <v>430</v>
      </c>
      <c r="B61" s="82" t="s">
        <v>562</v>
      </c>
      <c r="C61" s="82" t="s">
        <v>12</v>
      </c>
      <c r="D61" s="82" t="s">
        <v>628</v>
      </c>
      <c r="E61" s="82" t="s">
        <v>13</v>
      </c>
      <c r="F61" s="82" t="s">
        <v>433</v>
      </c>
      <c r="G61" s="82" t="s">
        <v>479</v>
      </c>
      <c r="H61" s="82" t="s">
        <v>631</v>
      </c>
      <c r="I61" s="85">
        <v>-26.6</v>
      </c>
    </row>
    <row r="62" spans="1:14" x14ac:dyDescent="0.35">
      <c r="A62" s="82" t="s">
        <v>430</v>
      </c>
      <c r="B62" s="82" t="s">
        <v>562</v>
      </c>
      <c r="C62" s="82" t="s">
        <v>12</v>
      </c>
      <c r="D62" s="82" t="s">
        <v>628</v>
      </c>
      <c r="E62" s="82" t="s">
        <v>13</v>
      </c>
      <c r="F62" s="82" t="s">
        <v>433</v>
      </c>
      <c r="G62" s="82" t="s">
        <v>632</v>
      </c>
      <c r="H62" s="82" t="s">
        <v>633</v>
      </c>
      <c r="I62" s="85">
        <v>-26.6</v>
      </c>
    </row>
    <row r="63" spans="1:14" x14ac:dyDescent="0.35">
      <c r="A63" s="82" t="s">
        <v>430</v>
      </c>
      <c r="B63" s="82" t="s">
        <v>562</v>
      </c>
      <c r="C63" s="82" t="s">
        <v>12</v>
      </c>
      <c r="D63" s="82" t="s">
        <v>628</v>
      </c>
      <c r="E63" s="82" t="s">
        <v>13</v>
      </c>
      <c r="F63" s="82" t="s">
        <v>433</v>
      </c>
      <c r="G63" s="82" t="s">
        <v>634</v>
      </c>
      <c r="H63" s="82" t="s">
        <v>635</v>
      </c>
      <c r="I63" s="85">
        <v>-26.4</v>
      </c>
    </row>
    <row r="64" spans="1:14" s="80" customFormat="1" x14ac:dyDescent="0.35">
      <c r="A64" s="80">
        <v>396</v>
      </c>
      <c r="B64" s="80" t="s">
        <v>559</v>
      </c>
      <c r="C64" s="80" t="s">
        <v>12</v>
      </c>
      <c r="D64" s="80">
        <v>36</v>
      </c>
      <c r="E64" s="80" t="s">
        <v>13</v>
      </c>
      <c r="F64" s="80">
        <v>2</v>
      </c>
      <c r="G64" s="80">
        <v>139</v>
      </c>
      <c r="H64" s="80">
        <v>325.38</v>
      </c>
      <c r="I64" s="81">
        <v>-26.197230637118256</v>
      </c>
      <c r="L64" s="87"/>
    </row>
    <row r="65" spans="1:12" x14ac:dyDescent="0.35">
      <c r="A65" s="82" t="s">
        <v>430</v>
      </c>
      <c r="B65" s="82" t="s">
        <v>562</v>
      </c>
      <c r="C65" s="82" t="s">
        <v>12</v>
      </c>
      <c r="D65" s="82" t="s">
        <v>628</v>
      </c>
      <c r="E65" s="82" t="s">
        <v>13</v>
      </c>
      <c r="F65" s="82" t="s">
        <v>455</v>
      </c>
      <c r="G65" s="82" t="s">
        <v>437</v>
      </c>
      <c r="H65" s="82" t="s">
        <v>636</v>
      </c>
      <c r="I65" s="85">
        <v>-26.3</v>
      </c>
    </row>
    <row r="66" spans="1:12" x14ac:dyDescent="0.35">
      <c r="A66" s="82" t="s">
        <v>430</v>
      </c>
      <c r="B66" s="82" t="s">
        <v>562</v>
      </c>
      <c r="C66" s="82" t="s">
        <v>12</v>
      </c>
      <c r="D66" s="82" t="s">
        <v>628</v>
      </c>
      <c r="E66" s="82" t="s">
        <v>13</v>
      </c>
      <c r="F66" s="82" t="s">
        <v>455</v>
      </c>
      <c r="G66" s="82" t="s">
        <v>449</v>
      </c>
      <c r="H66" s="82" t="s">
        <v>637</v>
      </c>
      <c r="I66" s="85">
        <v>-26.7</v>
      </c>
    </row>
    <row r="67" spans="1:12" x14ac:dyDescent="0.35">
      <c r="A67" s="82" t="s">
        <v>430</v>
      </c>
      <c r="B67" s="82" t="s">
        <v>562</v>
      </c>
      <c r="C67" s="82" t="s">
        <v>12</v>
      </c>
      <c r="D67" s="82" t="s">
        <v>628</v>
      </c>
      <c r="E67" s="82" t="s">
        <v>13</v>
      </c>
      <c r="F67" s="82" t="s">
        <v>455</v>
      </c>
      <c r="G67" s="82" t="s">
        <v>638</v>
      </c>
      <c r="H67" s="82" t="s">
        <v>639</v>
      </c>
      <c r="I67" s="85">
        <v>-26.7</v>
      </c>
    </row>
    <row r="68" spans="1:12" x14ac:dyDescent="0.35">
      <c r="A68" s="82" t="s">
        <v>430</v>
      </c>
      <c r="B68" s="82" t="s">
        <v>562</v>
      </c>
      <c r="C68" s="82" t="s">
        <v>12</v>
      </c>
      <c r="D68" s="82" t="s">
        <v>628</v>
      </c>
      <c r="E68" s="82" t="s">
        <v>13</v>
      </c>
      <c r="F68" s="82" t="s">
        <v>462</v>
      </c>
      <c r="G68" s="82" t="s">
        <v>479</v>
      </c>
      <c r="H68" s="82" t="s">
        <v>640</v>
      </c>
      <c r="I68" s="85">
        <v>-27.1</v>
      </c>
    </row>
    <row r="69" spans="1:12" x14ac:dyDescent="0.35">
      <c r="A69" s="82" t="s">
        <v>430</v>
      </c>
      <c r="B69" s="82" t="s">
        <v>562</v>
      </c>
      <c r="C69" s="82" t="s">
        <v>12</v>
      </c>
      <c r="D69" s="82" t="s">
        <v>628</v>
      </c>
      <c r="E69" s="82" t="s">
        <v>13</v>
      </c>
      <c r="F69" s="82" t="s">
        <v>462</v>
      </c>
      <c r="G69" s="82" t="s">
        <v>632</v>
      </c>
      <c r="H69" s="82" t="s">
        <v>641</v>
      </c>
      <c r="I69" s="85">
        <v>-26.8</v>
      </c>
    </row>
    <row r="70" spans="1:12" s="80" customFormat="1" x14ac:dyDescent="0.35">
      <c r="A70" s="80">
        <v>396</v>
      </c>
      <c r="B70" s="80" t="s">
        <v>559</v>
      </c>
      <c r="C70" s="80" t="s">
        <v>12</v>
      </c>
      <c r="D70" s="80">
        <v>36</v>
      </c>
      <c r="E70" s="80" t="s">
        <v>13</v>
      </c>
      <c r="F70" s="80" t="s">
        <v>271</v>
      </c>
      <c r="G70" s="89">
        <v>7</v>
      </c>
      <c r="H70" s="80">
        <v>327.98</v>
      </c>
      <c r="I70" s="81">
        <v>-26.051999561489129</v>
      </c>
    </row>
    <row r="71" spans="1:12" x14ac:dyDescent="0.35">
      <c r="A71" s="82" t="s">
        <v>430</v>
      </c>
      <c r="B71" s="82" t="s">
        <v>562</v>
      </c>
      <c r="C71" s="82" t="s">
        <v>12</v>
      </c>
      <c r="D71" s="82" t="s">
        <v>571</v>
      </c>
      <c r="E71" s="82" t="s">
        <v>13</v>
      </c>
      <c r="F71" s="82" t="s">
        <v>443</v>
      </c>
      <c r="G71" s="82" t="s">
        <v>505</v>
      </c>
      <c r="H71" s="82" t="s">
        <v>642</v>
      </c>
      <c r="I71" s="85">
        <v>-26.7</v>
      </c>
    </row>
    <row r="72" spans="1:12" x14ac:dyDescent="0.35">
      <c r="A72" s="82" t="s">
        <v>430</v>
      </c>
      <c r="B72" s="82" t="s">
        <v>562</v>
      </c>
      <c r="C72" s="82" t="s">
        <v>12</v>
      </c>
      <c r="D72" s="82" t="s">
        <v>571</v>
      </c>
      <c r="E72" s="82" t="s">
        <v>13</v>
      </c>
      <c r="F72" s="82" t="s">
        <v>443</v>
      </c>
      <c r="G72" s="82" t="s">
        <v>563</v>
      </c>
      <c r="H72" s="82" t="s">
        <v>643</v>
      </c>
      <c r="I72" s="85">
        <v>-26.8</v>
      </c>
    </row>
    <row r="73" spans="1:12" s="80" customFormat="1" x14ac:dyDescent="0.35">
      <c r="A73" s="80">
        <v>396</v>
      </c>
      <c r="B73" s="80" t="s">
        <v>559</v>
      </c>
      <c r="C73" s="80" t="s">
        <v>12</v>
      </c>
      <c r="D73" s="80">
        <v>37</v>
      </c>
      <c r="E73" s="80" t="s">
        <v>13</v>
      </c>
      <c r="F73" s="80" t="s">
        <v>271</v>
      </c>
      <c r="G73" s="89">
        <v>10</v>
      </c>
      <c r="H73" s="80">
        <v>333.2</v>
      </c>
      <c r="I73" s="81">
        <v>-25.967082179667837</v>
      </c>
    </row>
    <row r="74" spans="1:12" x14ac:dyDescent="0.35">
      <c r="A74" s="82" t="s">
        <v>430</v>
      </c>
      <c r="B74" s="82" t="s">
        <v>562</v>
      </c>
      <c r="C74" s="82" t="s">
        <v>12</v>
      </c>
      <c r="D74" s="82" t="s">
        <v>644</v>
      </c>
      <c r="E74" s="82" t="s">
        <v>13</v>
      </c>
      <c r="F74" s="82" t="s">
        <v>443</v>
      </c>
      <c r="G74" s="82" t="s">
        <v>571</v>
      </c>
      <c r="H74" s="82" t="s">
        <v>645</v>
      </c>
      <c r="I74" s="85">
        <v>-25.6</v>
      </c>
    </row>
    <row r="75" spans="1:12" x14ac:dyDescent="0.35">
      <c r="A75" s="82" t="s">
        <v>430</v>
      </c>
      <c r="B75" s="82" t="s">
        <v>562</v>
      </c>
      <c r="C75" s="82" t="s">
        <v>12</v>
      </c>
      <c r="D75" s="82" t="s">
        <v>644</v>
      </c>
      <c r="E75" s="82" t="s">
        <v>13</v>
      </c>
      <c r="F75" s="82" t="s">
        <v>443</v>
      </c>
      <c r="G75" s="82" t="s">
        <v>452</v>
      </c>
      <c r="H75" s="82" t="s">
        <v>646</v>
      </c>
      <c r="I75" s="85">
        <v>-24.8</v>
      </c>
    </row>
    <row r="76" spans="1:12" x14ac:dyDescent="0.35">
      <c r="A76" s="82" t="s">
        <v>430</v>
      </c>
      <c r="B76" s="82" t="s">
        <v>562</v>
      </c>
      <c r="C76" s="82" t="s">
        <v>12</v>
      </c>
      <c r="D76" s="82" t="s">
        <v>644</v>
      </c>
      <c r="E76" s="82" t="s">
        <v>13</v>
      </c>
      <c r="F76" s="82" t="s">
        <v>433</v>
      </c>
      <c r="G76" s="82" t="s">
        <v>487</v>
      </c>
      <c r="H76" s="82" t="s">
        <v>647</v>
      </c>
      <c r="I76" s="85">
        <v>-25.7</v>
      </c>
    </row>
    <row r="77" spans="1:12" x14ac:dyDescent="0.35">
      <c r="A77" s="82" t="s">
        <v>430</v>
      </c>
      <c r="B77" s="82" t="s">
        <v>562</v>
      </c>
      <c r="C77" s="82" t="s">
        <v>12</v>
      </c>
      <c r="D77" s="82" t="s">
        <v>644</v>
      </c>
      <c r="E77" s="82" t="s">
        <v>13</v>
      </c>
      <c r="F77" s="82" t="s">
        <v>433</v>
      </c>
      <c r="G77" s="82" t="s">
        <v>573</v>
      </c>
      <c r="H77" s="82" t="s">
        <v>648</v>
      </c>
      <c r="I77" s="85">
        <v>-25.4</v>
      </c>
    </row>
    <row r="78" spans="1:12" x14ac:dyDescent="0.35">
      <c r="A78" s="82" t="s">
        <v>430</v>
      </c>
      <c r="B78" s="82" t="s">
        <v>562</v>
      </c>
      <c r="C78" s="82" t="s">
        <v>12</v>
      </c>
      <c r="D78" s="82" t="s">
        <v>644</v>
      </c>
      <c r="E78" s="82" t="s">
        <v>13</v>
      </c>
      <c r="F78" s="82" t="s">
        <v>433</v>
      </c>
      <c r="G78" s="82" t="s">
        <v>453</v>
      </c>
      <c r="H78" s="82" t="s">
        <v>649</v>
      </c>
      <c r="I78" s="85">
        <v>-24.6</v>
      </c>
    </row>
    <row r="79" spans="1:12" s="80" customFormat="1" x14ac:dyDescent="0.35">
      <c r="A79" s="80">
        <v>396</v>
      </c>
      <c r="B79" s="80" t="s">
        <v>559</v>
      </c>
      <c r="C79" s="80" t="s">
        <v>12</v>
      </c>
      <c r="D79" s="80">
        <v>38</v>
      </c>
      <c r="E79" s="80" t="s">
        <v>13</v>
      </c>
      <c r="F79" s="80">
        <v>2</v>
      </c>
      <c r="G79" s="80">
        <v>141</v>
      </c>
      <c r="H79" s="80">
        <v>345.01</v>
      </c>
      <c r="I79" s="81">
        <v>-25.476474637989824</v>
      </c>
      <c r="L79" s="87"/>
    </row>
    <row r="80" spans="1:12" x14ac:dyDescent="0.35">
      <c r="A80" s="82" t="s">
        <v>430</v>
      </c>
      <c r="B80" s="82" t="s">
        <v>562</v>
      </c>
      <c r="C80" s="82" t="s">
        <v>12</v>
      </c>
      <c r="D80" s="82" t="s">
        <v>644</v>
      </c>
      <c r="E80" s="82" t="s">
        <v>13</v>
      </c>
      <c r="F80" s="82" t="s">
        <v>455</v>
      </c>
      <c r="G80" s="82" t="s">
        <v>628</v>
      </c>
      <c r="H80" s="82" t="s">
        <v>650</v>
      </c>
      <c r="I80" s="85">
        <v>-24.7</v>
      </c>
    </row>
    <row r="81" spans="1:12" x14ac:dyDescent="0.35">
      <c r="A81" s="82" t="s">
        <v>430</v>
      </c>
      <c r="B81" s="82" t="s">
        <v>562</v>
      </c>
      <c r="C81" s="82" t="s">
        <v>12</v>
      </c>
      <c r="D81" s="82" t="s">
        <v>644</v>
      </c>
      <c r="E81" s="82" t="s">
        <v>13</v>
      </c>
      <c r="F81" s="82" t="s">
        <v>455</v>
      </c>
      <c r="G81" s="82" t="s">
        <v>554</v>
      </c>
      <c r="H81" s="82" t="s">
        <v>651</v>
      </c>
      <c r="I81" s="85">
        <v>-24.4</v>
      </c>
    </row>
    <row r="82" spans="1:12" x14ac:dyDescent="0.35">
      <c r="A82" s="82" t="s">
        <v>430</v>
      </c>
      <c r="B82" s="82" t="s">
        <v>562</v>
      </c>
      <c r="C82" s="82" t="s">
        <v>12</v>
      </c>
      <c r="D82" s="82" t="s">
        <v>644</v>
      </c>
      <c r="E82" s="82" t="s">
        <v>13</v>
      </c>
      <c r="F82" s="82" t="s">
        <v>455</v>
      </c>
      <c r="G82" s="82" t="s">
        <v>543</v>
      </c>
      <c r="H82" s="82" t="s">
        <v>652</v>
      </c>
      <c r="I82" s="85">
        <v>-25.7</v>
      </c>
    </row>
    <row r="83" spans="1:12" x14ac:dyDescent="0.35">
      <c r="A83" s="82" t="s">
        <v>430</v>
      </c>
      <c r="B83" s="82" t="s">
        <v>562</v>
      </c>
      <c r="C83" s="82" t="s">
        <v>12</v>
      </c>
      <c r="D83" s="82" t="s">
        <v>644</v>
      </c>
      <c r="E83" s="82" t="s">
        <v>13</v>
      </c>
      <c r="F83" s="82" t="s">
        <v>462</v>
      </c>
      <c r="G83" s="82" t="s">
        <v>512</v>
      </c>
      <c r="H83" s="82" t="s">
        <v>653</v>
      </c>
      <c r="I83" s="85">
        <v>-25.1</v>
      </c>
    </row>
    <row r="84" spans="1:12" x14ac:dyDescent="0.35">
      <c r="A84" s="82" t="s">
        <v>430</v>
      </c>
      <c r="B84" s="82" t="s">
        <v>562</v>
      </c>
      <c r="C84" s="82" t="s">
        <v>12</v>
      </c>
      <c r="D84" s="82" t="s">
        <v>644</v>
      </c>
      <c r="E84" s="82" t="s">
        <v>13</v>
      </c>
      <c r="F84" s="82" t="s">
        <v>437</v>
      </c>
      <c r="G84" s="82" t="s">
        <v>462</v>
      </c>
      <c r="H84" s="82" t="s">
        <v>654</v>
      </c>
      <c r="I84" s="85">
        <v>-25.5</v>
      </c>
    </row>
    <row r="85" spans="1:12" s="80" customFormat="1" x14ac:dyDescent="0.35">
      <c r="A85" s="80">
        <v>396</v>
      </c>
      <c r="B85" s="80" t="s">
        <v>559</v>
      </c>
      <c r="C85" s="80" t="s">
        <v>12</v>
      </c>
      <c r="D85" s="80">
        <v>38</v>
      </c>
      <c r="E85" s="80" t="s">
        <v>13</v>
      </c>
      <c r="F85" s="80" t="s">
        <v>271</v>
      </c>
      <c r="G85" s="89">
        <v>3</v>
      </c>
      <c r="H85" s="80">
        <v>347.53</v>
      </c>
      <c r="I85" s="81">
        <v>-25.258256028457406</v>
      </c>
    </row>
    <row r="86" spans="1:12" x14ac:dyDescent="0.35">
      <c r="A86" s="82" t="s">
        <v>430</v>
      </c>
      <c r="B86" s="82" t="s">
        <v>562</v>
      </c>
      <c r="C86" s="82" t="s">
        <v>12</v>
      </c>
      <c r="D86" s="82" t="s">
        <v>474</v>
      </c>
      <c r="E86" s="82" t="s">
        <v>13</v>
      </c>
      <c r="F86" s="82" t="s">
        <v>443</v>
      </c>
      <c r="G86" s="82" t="s">
        <v>449</v>
      </c>
      <c r="H86" s="82" t="s">
        <v>655</v>
      </c>
      <c r="I86" s="85">
        <v>-25.4</v>
      </c>
    </row>
    <row r="87" spans="1:12" s="80" customFormat="1" x14ac:dyDescent="0.35">
      <c r="A87" s="80">
        <v>396</v>
      </c>
      <c r="B87" s="80" t="s">
        <v>559</v>
      </c>
      <c r="C87" s="80" t="s">
        <v>12</v>
      </c>
      <c r="D87" s="80">
        <v>39</v>
      </c>
      <c r="E87" s="80" t="s">
        <v>13</v>
      </c>
      <c r="F87" s="80">
        <v>1</v>
      </c>
      <c r="G87" s="80">
        <v>91</v>
      </c>
      <c r="H87" s="80">
        <v>352.81</v>
      </c>
      <c r="I87" s="81">
        <v>-25.486926570779712</v>
      </c>
      <c r="L87" s="87"/>
    </row>
    <row r="88" spans="1:12" x14ac:dyDescent="0.35">
      <c r="A88" s="82" t="s">
        <v>430</v>
      </c>
      <c r="B88" s="82" t="s">
        <v>562</v>
      </c>
      <c r="C88" s="82" t="s">
        <v>12</v>
      </c>
      <c r="D88" s="82" t="s">
        <v>474</v>
      </c>
      <c r="E88" s="82" t="s">
        <v>13</v>
      </c>
      <c r="F88" s="82" t="s">
        <v>433</v>
      </c>
      <c r="G88" s="82" t="s">
        <v>505</v>
      </c>
      <c r="H88" s="82" t="s">
        <v>656</v>
      </c>
      <c r="I88" s="85">
        <v>-25.7</v>
      </c>
    </row>
    <row r="89" spans="1:12" x14ac:dyDescent="0.35">
      <c r="A89" s="82" t="s">
        <v>430</v>
      </c>
      <c r="B89" s="82" t="s">
        <v>562</v>
      </c>
      <c r="C89" s="82" t="s">
        <v>12</v>
      </c>
      <c r="D89" s="82" t="s">
        <v>474</v>
      </c>
      <c r="E89" s="82" t="s">
        <v>13</v>
      </c>
      <c r="F89" s="82" t="s">
        <v>433</v>
      </c>
      <c r="G89" s="82" t="s">
        <v>536</v>
      </c>
      <c r="H89" s="82" t="s">
        <v>657</v>
      </c>
      <c r="I89" s="85">
        <v>-26.1</v>
      </c>
    </row>
    <row r="90" spans="1:12" s="80" customFormat="1" x14ac:dyDescent="0.35">
      <c r="A90" s="80">
        <v>396</v>
      </c>
      <c r="B90" s="80" t="s">
        <v>559</v>
      </c>
      <c r="C90" s="80" t="s">
        <v>12</v>
      </c>
      <c r="D90" s="80">
        <v>39</v>
      </c>
      <c r="E90" s="80" t="s">
        <v>13</v>
      </c>
      <c r="F90" s="80" t="s">
        <v>271</v>
      </c>
      <c r="G90" s="89">
        <v>16</v>
      </c>
      <c r="H90" s="80">
        <v>353.67</v>
      </c>
      <c r="I90" s="81">
        <v>-25.524698044288307</v>
      </c>
    </row>
    <row r="91" spans="1:12" x14ac:dyDescent="0.35">
      <c r="A91" s="82" t="s">
        <v>430</v>
      </c>
      <c r="B91" s="82" t="s">
        <v>562</v>
      </c>
      <c r="C91" s="82" t="s">
        <v>12</v>
      </c>
      <c r="D91" s="82" t="s">
        <v>496</v>
      </c>
      <c r="E91" s="82" t="s">
        <v>13</v>
      </c>
      <c r="F91" s="82" t="s">
        <v>443</v>
      </c>
      <c r="G91" s="82" t="s">
        <v>462</v>
      </c>
      <c r="H91" s="82" t="s">
        <v>658</v>
      </c>
      <c r="I91" s="85">
        <v>-25.6</v>
      </c>
    </row>
    <row r="92" spans="1:12" x14ac:dyDescent="0.35">
      <c r="A92" s="82" t="s">
        <v>430</v>
      </c>
      <c r="B92" s="82" t="s">
        <v>562</v>
      </c>
      <c r="C92" s="82" t="s">
        <v>12</v>
      </c>
      <c r="D92" s="82" t="s">
        <v>496</v>
      </c>
      <c r="E92" s="82" t="s">
        <v>13</v>
      </c>
      <c r="F92" s="82" t="s">
        <v>443</v>
      </c>
      <c r="G92" s="82" t="s">
        <v>481</v>
      </c>
      <c r="H92" s="82" t="s">
        <v>659</v>
      </c>
      <c r="I92" s="85">
        <v>-25.2</v>
      </c>
    </row>
    <row r="93" spans="1:12" x14ac:dyDescent="0.35">
      <c r="A93" s="82" t="s">
        <v>430</v>
      </c>
      <c r="B93" s="82" t="s">
        <v>562</v>
      </c>
      <c r="C93" s="82" t="s">
        <v>12</v>
      </c>
      <c r="D93" s="82" t="s">
        <v>496</v>
      </c>
      <c r="E93" s="82" t="s">
        <v>13</v>
      </c>
      <c r="F93" s="82" t="s">
        <v>443</v>
      </c>
      <c r="G93" s="82" t="s">
        <v>538</v>
      </c>
      <c r="H93" s="82" t="s">
        <v>660</v>
      </c>
      <c r="I93" s="85">
        <v>-25.2</v>
      </c>
    </row>
    <row r="94" spans="1:12" s="80" customFormat="1" x14ac:dyDescent="0.35">
      <c r="A94" s="80">
        <v>396</v>
      </c>
      <c r="B94" s="80" t="s">
        <v>559</v>
      </c>
      <c r="C94" s="80" t="s">
        <v>12</v>
      </c>
      <c r="D94" s="80">
        <v>41</v>
      </c>
      <c r="E94" s="80" t="s">
        <v>13</v>
      </c>
      <c r="F94" s="80" t="s">
        <v>271</v>
      </c>
      <c r="G94" s="89">
        <v>5</v>
      </c>
      <c r="H94" s="80">
        <v>372.74</v>
      </c>
      <c r="I94" s="81">
        <v>-25.378716403430762</v>
      </c>
    </row>
    <row r="95" spans="1:12" s="80" customFormat="1" x14ac:dyDescent="0.35">
      <c r="A95" s="80">
        <v>396</v>
      </c>
      <c r="B95" s="80" t="s">
        <v>559</v>
      </c>
      <c r="C95" s="80" t="s">
        <v>12</v>
      </c>
      <c r="D95" s="80">
        <v>42</v>
      </c>
      <c r="E95" s="80" t="s">
        <v>13</v>
      </c>
      <c r="F95" s="80">
        <v>1</v>
      </c>
      <c r="G95" s="80">
        <v>140</v>
      </c>
      <c r="H95" s="80">
        <v>382.7</v>
      </c>
      <c r="I95" s="81">
        <v>-25.174546276357272</v>
      </c>
      <c r="L95" s="87"/>
    </row>
    <row r="96" spans="1:12" s="80" customFormat="1" x14ac:dyDescent="0.35">
      <c r="A96" s="80">
        <v>396</v>
      </c>
      <c r="B96" s="80" t="s">
        <v>559</v>
      </c>
      <c r="C96" s="80" t="s">
        <v>12</v>
      </c>
      <c r="D96" s="80">
        <v>42</v>
      </c>
      <c r="E96" s="80" t="s">
        <v>13</v>
      </c>
      <c r="F96" s="80" t="s">
        <v>271</v>
      </c>
      <c r="G96" s="89">
        <v>21</v>
      </c>
      <c r="H96" s="80">
        <v>384.23</v>
      </c>
      <c r="I96" s="81">
        <v>-25.28377729434159</v>
      </c>
    </row>
    <row r="97" spans="1:14" s="80" customFormat="1" x14ac:dyDescent="0.35">
      <c r="A97" s="80">
        <v>396</v>
      </c>
      <c r="B97" s="80" t="s">
        <v>559</v>
      </c>
      <c r="C97" s="80" t="s">
        <v>12</v>
      </c>
      <c r="D97" s="80">
        <v>43</v>
      </c>
      <c r="E97" s="80" t="s">
        <v>13</v>
      </c>
      <c r="F97" s="80">
        <v>1</v>
      </c>
      <c r="G97" s="80">
        <v>140</v>
      </c>
      <c r="H97" s="80">
        <v>392.5</v>
      </c>
      <c r="I97" s="81">
        <v>-25.570636322879839</v>
      </c>
      <c r="K97" s="86"/>
      <c r="N97" s="87"/>
    </row>
    <row r="98" spans="1:14" s="80" customFormat="1" x14ac:dyDescent="0.35">
      <c r="A98" s="80">
        <v>396</v>
      </c>
      <c r="B98" s="80" t="s">
        <v>559</v>
      </c>
      <c r="C98" s="80" t="s">
        <v>12</v>
      </c>
      <c r="D98" s="80">
        <v>44</v>
      </c>
      <c r="E98" s="80" t="s">
        <v>13</v>
      </c>
      <c r="F98" s="80">
        <v>1</v>
      </c>
      <c r="G98" s="80">
        <v>140</v>
      </c>
      <c r="H98" s="80">
        <v>402.3</v>
      </c>
      <c r="I98" s="81">
        <v>0.5192433652058186</v>
      </c>
      <c r="K98" s="86"/>
      <c r="N98" s="87"/>
    </row>
  </sheetData>
  <pageMargins left="0.7" right="0.7" top="0.75" bottom="0.75" header="0.3" footer="0.3"/>
  <legacy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87148A-D7B5-48C8-BB6C-80E0242AA492}">
  <dimension ref="A1:M64"/>
  <sheetViews>
    <sheetView workbookViewId="0">
      <selection sqref="A1:XFD1048576"/>
    </sheetView>
  </sheetViews>
  <sheetFormatPr defaultColWidth="9.1796875" defaultRowHeight="14.5" x14ac:dyDescent="0.35"/>
  <cols>
    <col min="1" max="1" width="4.81640625" style="82" bestFit="1" customWidth="1"/>
    <col min="2" max="2" width="5" style="82" bestFit="1" customWidth="1"/>
    <col min="3" max="3" width="5.54296875" style="82" bestFit="1" customWidth="1"/>
    <col min="4" max="4" width="5.7265625" style="82" bestFit="1" customWidth="1"/>
    <col min="5" max="5" width="10.81640625" style="82" bestFit="1" customWidth="1"/>
    <col min="6" max="6" width="8.54296875" style="82" bestFit="1" customWidth="1"/>
    <col min="7" max="7" width="11.26953125" style="82" bestFit="1" customWidth="1"/>
    <col min="8" max="8" width="10.453125" style="82" bestFit="1" customWidth="1"/>
    <col min="9" max="9" width="9.7265625" style="82" bestFit="1" customWidth="1"/>
    <col min="10" max="10" width="18.26953125" style="84" customWidth="1"/>
    <col min="11" max="16384" width="9.1796875" style="82"/>
  </cols>
  <sheetData>
    <row r="1" spans="1:13" ht="29" x14ac:dyDescent="0.35">
      <c r="A1" s="78" t="s">
        <v>661</v>
      </c>
      <c r="B1" s="78" t="s">
        <v>1</v>
      </c>
      <c r="C1" s="78" t="s">
        <v>2</v>
      </c>
      <c r="D1" s="78" t="s">
        <v>3</v>
      </c>
      <c r="E1" s="78" t="s">
        <v>4</v>
      </c>
      <c r="F1" s="78" t="s">
        <v>5</v>
      </c>
      <c r="G1" s="78" t="s">
        <v>6</v>
      </c>
      <c r="H1" s="78" t="s">
        <v>8</v>
      </c>
      <c r="I1" s="78" t="s">
        <v>662</v>
      </c>
      <c r="J1" s="79" t="s">
        <v>425</v>
      </c>
    </row>
    <row r="2" spans="1:13" x14ac:dyDescent="0.35">
      <c r="A2" s="82" t="s">
        <v>430</v>
      </c>
      <c r="B2" s="82" t="s">
        <v>431</v>
      </c>
      <c r="C2" s="82" t="s">
        <v>12</v>
      </c>
      <c r="D2" s="82" t="s">
        <v>529</v>
      </c>
      <c r="E2" s="82" t="s">
        <v>13</v>
      </c>
      <c r="F2" s="82" t="s">
        <v>443</v>
      </c>
      <c r="G2" s="82" t="s">
        <v>663</v>
      </c>
      <c r="H2" s="82" t="s">
        <v>664</v>
      </c>
      <c r="I2" s="82">
        <v>-89</v>
      </c>
      <c r="J2" s="85">
        <v>-26.6</v>
      </c>
    </row>
    <row r="3" spans="1:13" x14ac:dyDescent="0.35">
      <c r="A3" s="82" t="s">
        <v>430</v>
      </c>
      <c r="B3" s="82" t="s">
        <v>431</v>
      </c>
      <c r="C3" s="82" t="s">
        <v>12</v>
      </c>
      <c r="D3" s="82" t="s">
        <v>529</v>
      </c>
      <c r="E3" s="82" t="s">
        <v>13</v>
      </c>
      <c r="F3" s="82" t="s">
        <v>433</v>
      </c>
      <c r="G3" s="82" t="s">
        <v>500</v>
      </c>
      <c r="H3" s="82" t="s">
        <v>502</v>
      </c>
      <c r="I3" s="82">
        <v>-90</v>
      </c>
      <c r="J3" s="85">
        <v>-26.6</v>
      </c>
    </row>
    <row r="4" spans="1:13" x14ac:dyDescent="0.35">
      <c r="A4" s="82" t="s">
        <v>430</v>
      </c>
      <c r="B4" s="82" t="s">
        <v>431</v>
      </c>
      <c r="C4" s="82" t="s">
        <v>12</v>
      </c>
      <c r="D4" s="82" t="s">
        <v>529</v>
      </c>
      <c r="E4" s="82" t="s">
        <v>13</v>
      </c>
      <c r="F4" s="82" t="s">
        <v>433</v>
      </c>
      <c r="G4" s="82" t="s">
        <v>469</v>
      </c>
      <c r="H4" s="82" t="s">
        <v>665</v>
      </c>
      <c r="I4" s="82">
        <v>-90.5</v>
      </c>
      <c r="J4" s="85">
        <v>-26.6</v>
      </c>
    </row>
    <row r="5" spans="1:13" x14ac:dyDescent="0.35">
      <c r="A5" s="82" t="s">
        <v>430</v>
      </c>
      <c r="B5" s="82" t="s">
        <v>431</v>
      </c>
      <c r="C5" s="82" t="s">
        <v>12</v>
      </c>
      <c r="D5" s="82" t="s">
        <v>529</v>
      </c>
      <c r="E5" s="82" t="s">
        <v>13</v>
      </c>
      <c r="F5" s="82" t="s">
        <v>455</v>
      </c>
      <c r="G5" s="82" t="s">
        <v>567</v>
      </c>
      <c r="H5" s="82" t="s">
        <v>666</v>
      </c>
      <c r="I5" s="82">
        <v>-91.5</v>
      </c>
      <c r="J5" s="85">
        <v>-26.5</v>
      </c>
    </row>
    <row r="6" spans="1:13" x14ac:dyDescent="0.35">
      <c r="A6" s="82" t="s">
        <v>430</v>
      </c>
      <c r="B6" s="82" t="s">
        <v>431</v>
      </c>
      <c r="C6" s="82" t="s">
        <v>12</v>
      </c>
      <c r="D6" s="82" t="s">
        <v>524</v>
      </c>
      <c r="E6" s="82" t="s">
        <v>13</v>
      </c>
      <c r="F6" s="82" t="s">
        <v>443</v>
      </c>
      <c r="G6" s="82" t="s">
        <v>484</v>
      </c>
      <c r="H6" s="82" t="s">
        <v>667</v>
      </c>
      <c r="I6" s="82">
        <v>-93.5</v>
      </c>
      <c r="J6" s="85">
        <v>-27.1</v>
      </c>
    </row>
    <row r="7" spans="1:13" x14ac:dyDescent="0.35">
      <c r="A7" s="82" t="s">
        <v>430</v>
      </c>
      <c r="B7" s="82" t="s">
        <v>431</v>
      </c>
      <c r="C7" s="82" t="s">
        <v>12</v>
      </c>
      <c r="D7" s="82" t="s">
        <v>524</v>
      </c>
      <c r="E7" s="82" t="s">
        <v>13</v>
      </c>
      <c r="F7" s="82" t="s">
        <v>443</v>
      </c>
      <c r="G7" s="82" t="s">
        <v>468</v>
      </c>
      <c r="H7" s="82" t="s">
        <v>668</v>
      </c>
      <c r="I7" s="82">
        <v>-94</v>
      </c>
      <c r="J7" s="85">
        <v>-26.8</v>
      </c>
    </row>
    <row r="8" spans="1:13" x14ac:dyDescent="0.35">
      <c r="A8" s="80">
        <v>396</v>
      </c>
      <c r="B8" s="80" t="s">
        <v>427</v>
      </c>
      <c r="C8" s="80" t="s">
        <v>12</v>
      </c>
      <c r="D8" s="80">
        <v>15</v>
      </c>
      <c r="E8" s="80" t="s">
        <v>13</v>
      </c>
      <c r="F8" s="80">
        <v>1</v>
      </c>
      <c r="G8" s="80">
        <v>132</v>
      </c>
      <c r="H8" s="80">
        <v>94.72</v>
      </c>
      <c r="I8" s="80">
        <v>-94.72</v>
      </c>
      <c r="J8" s="81">
        <v>-27.07</v>
      </c>
      <c r="M8" s="84"/>
    </row>
    <row r="9" spans="1:13" x14ac:dyDescent="0.35">
      <c r="A9" s="82" t="s">
        <v>430</v>
      </c>
      <c r="B9" s="82" t="s">
        <v>431</v>
      </c>
      <c r="C9" s="82" t="s">
        <v>12</v>
      </c>
      <c r="D9" s="82" t="s">
        <v>524</v>
      </c>
      <c r="E9" s="82" t="s">
        <v>13</v>
      </c>
      <c r="F9" s="82" t="s">
        <v>433</v>
      </c>
      <c r="G9" s="82" t="s">
        <v>483</v>
      </c>
      <c r="H9" s="82" t="s">
        <v>605</v>
      </c>
      <c r="I9" s="82">
        <v>-95</v>
      </c>
      <c r="J9" s="85">
        <v>-26.7</v>
      </c>
    </row>
    <row r="10" spans="1:13" x14ac:dyDescent="0.35">
      <c r="A10" s="82" t="s">
        <v>430</v>
      </c>
      <c r="B10" s="82" t="s">
        <v>431</v>
      </c>
      <c r="C10" s="82" t="s">
        <v>12</v>
      </c>
      <c r="D10" s="82" t="s">
        <v>524</v>
      </c>
      <c r="E10" s="82" t="s">
        <v>13</v>
      </c>
      <c r="F10" s="82" t="s">
        <v>433</v>
      </c>
      <c r="G10" s="82" t="s">
        <v>509</v>
      </c>
      <c r="H10" s="82" t="s">
        <v>669</v>
      </c>
      <c r="I10" s="82">
        <v>-95.5</v>
      </c>
      <c r="J10" s="85">
        <v>-27.2</v>
      </c>
    </row>
    <row r="11" spans="1:13" x14ac:dyDescent="0.35">
      <c r="A11" s="82" t="s">
        <v>430</v>
      </c>
      <c r="B11" s="82" t="s">
        <v>431</v>
      </c>
      <c r="C11" s="82" t="s">
        <v>12</v>
      </c>
      <c r="D11" s="82" t="s">
        <v>448</v>
      </c>
      <c r="E11" s="82" t="s">
        <v>13</v>
      </c>
      <c r="F11" s="82" t="s">
        <v>443</v>
      </c>
      <c r="G11" s="82" t="s">
        <v>471</v>
      </c>
      <c r="H11" s="82" t="s">
        <v>638</v>
      </c>
      <c r="I11" s="82">
        <v>-99</v>
      </c>
      <c r="J11" s="85">
        <v>-26.8</v>
      </c>
    </row>
    <row r="12" spans="1:13" x14ac:dyDescent="0.35">
      <c r="A12" s="82" t="s">
        <v>430</v>
      </c>
      <c r="B12" s="82" t="s">
        <v>431</v>
      </c>
      <c r="C12" s="82" t="s">
        <v>12</v>
      </c>
      <c r="D12" s="82" t="s">
        <v>448</v>
      </c>
      <c r="E12" s="82" t="s">
        <v>13</v>
      </c>
      <c r="F12" s="82" t="s">
        <v>443</v>
      </c>
      <c r="G12" s="82" t="s">
        <v>516</v>
      </c>
      <c r="H12" s="82" t="s">
        <v>670</v>
      </c>
      <c r="I12" s="82">
        <v>-99.5</v>
      </c>
      <c r="J12" s="85">
        <v>-27.1</v>
      </c>
    </row>
    <row r="13" spans="1:13" x14ac:dyDescent="0.35">
      <c r="A13" s="82" t="s">
        <v>430</v>
      </c>
      <c r="B13" s="82" t="s">
        <v>431</v>
      </c>
      <c r="C13" s="82" t="s">
        <v>12</v>
      </c>
      <c r="D13" s="82" t="s">
        <v>448</v>
      </c>
      <c r="E13" s="82" t="s">
        <v>13</v>
      </c>
      <c r="F13" s="82" t="s">
        <v>433</v>
      </c>
      <c r="G13" s="82" t="s">
        <v>571</v>
      </c>
      <c r="H13" s="82" t="s">
        <v>671</v>
      </c>
      <c r="I13" s="82">
        <v>-99.98</v>
      </c>
      <c r="J13" s="85">
        <v>-26.8</v>
      </c>
    </row>
    <row r="14" spans="1:13" x14ac:dyDescent="0.35">
      <c r="A14" s="82" t="s">
        <v>430</v>
      </c>
      <c r="B14" s="82" t="s">
        <v>431</v>
      </c>
      <c r="C14" s="82" t="s">
        <v>12</v>
      </c>
      <c r="D14" s="82" t="s">
        <v>448</v>
      </c>
      <c r="E14" s="82" t="s">
        <v>13</v>
      </c>
      <c r="F14" s="82" t="s">
        <v>433</v>
      </c>
      <c r="G14" s="82" t="s">
        <v>672</v>
      </c>
      <c r="H14" s="82" t="s">
        <v>519</v>
      </c>
      <c r="I14" s="82">
        <v>-101</v>
      </c>
      <c r="J14" s="85">
        <v>-26.9</v>
      </c>
    </row>
    <row r="15" spans="1:13" x14ac:dyDescent="0.35">
      <c r="A15" s="82" t="s">
        <v>430</v>
      </c>
      <c r="B15" s="82" t="s">
        <v>431</v>
      </c>
      <c r="C15" s="82" t="s">
        <v>12</v>
      </c>
      <c r="D15" s="82" t="s">
        <v>448</v>
      </c>
      <c r="E15" s="82" t="s">
        <v>13</v>
      </c>
      <c r="F15" s="82" t="s">
        <v>455</v>
      </c>
      <c r="G15" s="82" t="s">
        <v>497</v>
      </c>
      <c r="H15" s="82" t="s">
        <v>673</v>
      </c>
      <c r="I15" s="82">
        <v>-101.5</v>
      </c>
      <c r="J15" s="85">
        <v>-26.9</v>
      </c>
    </row>
    <row r="16" spans="1:13" x14ac:dyDescent="0.35">
      <c r="A16" s="82" t="s">
        <v>430</v>
      </c>
      <c r="B16" s="82" t="s">
        <v>431</v>
      </c>
      <c r="C16" s="82" t="s">
        <v>12</v>
      </c>
      <c r="D16" s="82" t="s">
        <v>448</v>
      </c>
      <c r="E16" s="82" t="s">
        <v>13</v>
      </c>
      <c r="F16" s="82" t="s">
        <v>455</v>
      </c>
      <c r="G16" s="82" t="s">
        <v>674</v>
      </c>
      <c r="H16" s="82" t="s">
        <v>675</v>
      </c>
      <c r="I16" s="82">
        <v>-102</v>
      </c>
      <c r="J16" s="85">
        <v>-27</v>
      </c>
    </row>
    <row r="17" spans="1:13" x14ac:dyDescent="0.35">
      <c r="A17" s="82" t="s">
        <v>430</v>
      </c>
      <c r="B17" s="82" t="s">
        <v>431</v>
      </c>
      <c r="C17" s="82" t="s">
        <v>12</v>
      </c>
      <c r="D17" s="82" t="s">
        <v>465</v>
      </c>
      <c r="E17" s="82" t="s">
        <v>13</v>
      </c>
      <c r="F17" s="82" t="s">
        <v>443</v>
      </c>
      <c r="G17" s="82" t="s">
        <v>475</v>
      </c>
      <c r="H17" s="82" t="s">
        <v>676</v>
      </c>
      <c r="I17" s="82">
        <v>-103.5</v>
      </c>
      <c r="J17" s="85">
        <v>-26.9</v>
      </c>
    </row>
    <row r="18" spans="1:13" x14ac:dyDescent="0.35">
      <c r="A18" s="82" t="s">
        <v>430</v>
      </c>
      <c r="B18" s="82" t="s">
        <v>431</v>
      </c>
      <c r="C18" s="82" t="s">
        <v>12</v>
      </c>
      <c r="D18" s="82" t="s">
        <v>465</v>
      </c>
      <c r="E18" s="82" t="s">
        <v>13</v>
      </c>
      <c r="F18" s="82" t="s">
        <v>443</v>
      </c>
      <c r="G18" s="82" t="s">
        <v>502</v>
      </c>
      <c r="H18" s="82" t="s">
        <v>677</v>
      </c>
      <c r="I18" s="82">
        <v>-104</v>
      </c>
      <c r="J18" s="85">
        <v>-26.6</v>
      </c>
    </row>
    <row r="19" spans="1:13" x14ac:dyDescent="0.35">
      <c r="A19" s="80">
        <v>396</v>
      </c>
      <c r="B19" s="80" t="s">
        <v>427</v>
      </c>
      <c r="C19" s="80" t="s">
        <v>12</v>
      </c>
      <c r="D19" s="80">
        <v>17</v>
      </c>
      <c r="E19" s="80" t="s">
        <v>13</v>
      </c>
      <c r="F19" s="80">
        <v>1</v>
      </c>
      <c r="G19" s="80">
        <v>137</v>
      </c>
      <c r="H19" s="80">
        <v>104.47</v>
      </c>
      <c r="I19" s="80">
        <v>-104.47</v>
      </c>
      <c r="J19" s="81">
        <v>-26.51</v>
      </c>
      <c r="M19" s="84"/>
    </row>
    <row r="20" spans="1:13" x14ac:dyDescent="0.35">
      <c r="A20" s="82" t="s">
        <v>430</v>
      </c>
      <c r="B20" s="82" t="s">
        <v>431</v>
      </c>
      <c r="C20" s="82" t="s">
        <v>12</v>
      </c>
      <c r="D20" s="82" t="s">
        <v>465</v>
      </c>
      <c r="E20" s="82" t="s">
        <v>13</v>
      </c>
      <c r="F20" s="82" t="s">
        <v>433</v>
      </c>
      <c r="G20" s="82" t="s">
        <v>474</v>
      </c>
      <c r="H20" s="82" t="s">
        <v>678</v>
      </c>
      <c r="I20" s="82">
        <v>-104.98</v>
      </c>
      <c r="J20" s="85">
        <v>-26.8</v>
      </c>
    </row>
    <row r="21" spans="1:13" x14ac:dyDescent="0.35">
      <c r="A21" s="82" t="s">
        <v>430</v>
      </c>
      <c r="B21" s="82" t="s">
        <v>431</v>
      </c>
      <c r="C21" s="82" t="s">
        <v>12</v>
      </c>
      <c r="D21" s="82" t="s">
        <v>465</v>
      </c>
      <c r="E21" s="82" t="s">
        <v>13</v>
      </c>
      <c r="F21" s="82" t="s">
        <v>433</v>
      </c>
      <c r="G21" s="82" t="s">
        <v>503</v>
      </c>
      <c r="H21" s="82" t="s">
        <v>679</v>
      </c>
      <c r="I21" s="82">
        <v>-105.5</v>
      </c>
      <c r="J21" s="85">
        <v>-26.5</v>
      </c>
    </row>
    <row r="22" spans="1:13" x14ac:dyDescent="0.35">
      <c r="A22" s="82" t="s">
        <v>430</v>
      </c>
      <c r="B22" s="82" t="s">
        <v>431</v>
      </c>
      <c r="C22" s="82" t="s">
        <v>12</v>
      </c>
      <c r="D22" s="82" t="s">
        <v>465</v>
      </c>
      <c r="E22" s="82" t="s">
        <v>13</v>
      </c>
      <c r="F22" s="82" t="s">
        <v>455</v>
      </c>
      <c r="G22" s="82" t="s">
        <v>542</v>
      </c>
      <c r="H22" s="82" t="s">
        <v>680</v>
      </c>
      <c r="I22" s="82">
        <v>-106</v>
      </c>
      <c r="J22" s="85">
        <v>-26.4</v>
      </c>
    </row>
    <row r="23" spans="1:13" x14ac:dyDescent="0.35">
      <c r="A23" s="82" t="s">
        <v>430</v>
      </c>
      <c r="B23" s="82" t="s">
        <v>431</v>
      </c>
      <c r="C23" s="82" t="s">
        <v>12</v>
      </c>
      <c r="D23" s="82" t="s">
        <v>483</v>
      </c>
      <c r="E23" s="82" t="s">
        <v>13</v>
      </c>
      <c r="F23" s="82" t="s">
        <v>443</v>
      </c>
      <c r="G23" s="82" t="s">
        <v>484</v>
      </c>
      <c r="H23" s="82" t="s">
        <v>681</v>
      </c>
      <c r="I23" s="82">
        <v>-108</v>
      </c>
      <c r="J23" s="85">
        <v>-26.4</v>
      </c>
    </row>
    <row r="24" spans="1:13" x14ac:dyDescent="0.35">
      <c r="A24" s="82" t="s">
        <v>430</v>
      </c>
      <c r="B24" s="82" t="s">
        <v>431</v>
      </c>
      <c r="C24" s="82" t="s">
        <v>12</v>
      </c>
      <c r="D24" s="82" t="s">
        <v>483</v>
      </c>
      <c r="E24" s="82" t="s">
        <v>13</v>
      </c>
      <c r="F24" s="82" t="s">
        <v>443</v>
      </c>
      <c r="G24" s="82" t="s">
        <v>468</v>
      </c>
      <c r="H24" s="82" t="s">
        <v>682</v>
      </c>
      <c r="I24" s="82">
        <v>-108.5</v>
      </c>
      <c r="J24" s="85">
        <v>-26.7</v>
      </c>
    </row>
    <row r="25" spans="1:13" x14ac:dyDescent="0.35">
      <c r="A25" s="82" t="s">
        <v>430</v>
      </c>
      <c r="B25" s="82" t="s">
        <v>431</v>
      </c>
      <c r="C25" s="82" t="s">
        <v>12</v>
      </c>
      <c r="D25" s="82" t="s">
        <v>483</v>
      </c>
      <c r="E25" s="82" t="s">
        <v>13</v>
      </c>
      <c r="F25" s="82" t="s">
        <v>433</v>
      </c>
      <c r="G25" s="82" t="s">
        <v>444</v>
      </c>
      <c r="H25" s="82" t="s">
        <v>683</v>
      </c>
      <c r="I25" s="82">
        <v>-109.5</v>
      </c>
      <c r="J25" s="85">
        <v>-26.4</v>
      </c>
    </row>
    <row r="26" spans="1:13" x14ac:dyDescent="0.35">
      <c r="A26" s="82" t="s">
        <v>430</v>
      </c>
      <c r="B26" s="82" t="s">
        <v>431</v>
      </c>
      <c r="C26" s="82" t="s">
        <v>12</v>
      </c>
      <c r="D26" s="82" t="s">
        <v>483</v>
      </c>
      <c r="E26" s="82" t="s">
        <v>13</v>
      </c>
      <c r="F26" s="82" t="s">
        <v>433</v>
      </c>
      <c r="G26" s="82" t="s">
        <v>684</v>
      </c>
      <c r="H26" s="82" t="s">
        <v>685</v>
      </c>
      <c r="I26" s="82">
        <v>-110.5</v>
      </c>
      <c r="J26" s="85">
        <v>-20.2</v>
      </c>
    </row>
    <row r="27" spans="1:13" x14ac:dyDescent="0.35">
      <c r="A27" s="82" t="s">
        <v>430</v>
      </c>
      <c r="B27" s="82" t="s">
        <v>431</v>
      </c>
      <c r="C27" s="82" t="s">
        <v>12</v>
      </c>
      <c r="D27" s="82" t="s">
        <v>444</v>
      </c>
      <c r="E27" s="82" t="s">
        <v>13</v>
      </c>
      <c r="F27" s="82" t="s">
        <v>443</v>
      </c>
      <c r="G27" s="82" t="s">
        <v>515</v>
      </c>
      <c r="H27" s="82" t="s">
        <v>464</v>
      </c>
      <c r="I27" s="82">
        <v>-113</v>
      </c>
      <c r="J27" s="85">
        <v>-26.8</v>
      </c>
    </row>
    <row r="28" spans="1:13" x14ac:dyDescent="0.35">
      <c r="A28" s="82" t="s">
        <v>430</v>
      </c>
      <c r="B28" s="82" t="s">
        <v>431</v>
      </c>
      <c r="C28" s="82" t="s">
        <v>12</v>
      </c>
      <c r="D28" s="82" t="s">
        <v>444</v>
      </c>
      <c r="E28" s="82" t="s">
        <v>13</v>
      </c>
      <c r="F28" s="82" t="s">
        <v>443</v>
      </c>
      <c r="G28" s="82" t="s">
        <v>489</v>
      </c>
      <c r="H28" s="82" t="s">
        <v>686</v>
      </c>
      <c r="I28" s="82">
        <v>-113.5</v>
      </c>
      <c r="J28" s="85">
        <v>-26.4</v>
      </c>
    </row>
    <row r="29" spans="1:13" x14ac:dyDescent="0.35">
      <c r="A29" s="82" t="s">
        <v>430</v>
      </c>
      <c r="B29" s="82" t="s">
        <v>431</v>
      </c>
      <c r="C29" s="82" t="s">
        <v>12</v>
      </c>
      <c r="D29" s="82" t="s">
        <v>515</v>
      </c>
      <c r="E29" s="82" t="s">
        <v>13</v>
      </c>
      <c r="F29" s="82" t="s">
        <v>443</v>
      </c>
      <c r="G29" s="82" t="s">
        <v>486</v>
      </c>
      <c r="H29" s="82" t="s">
        <v>687</v>
      </c>
      <c r="I29" s="82">
        <v>-118</v>
      </c>
      <c r="J29" s="85">
        <v>-26.7</v>
      </c>
    </row>
    <row r="30" spans="1:13" x14ac:dyDescent="0.35">
      <c r="A30" s="82" t="s">
        <v>430</v>
      </c>
      <c r="B30" s="82" t="s">
        <v>431</v>
      </c>
      <c r="C30" s="82" t="s">
        <v>12</v>
      </c>
      <c r="D30" s="82" t="s">
        <v>515</v>
      </c>
      <c r="E30" s="82" t="s">
        <v>13</v>
      </c>
      <c r="F30" s="82" t="s">
        <v>443</v>
      </c>
      <c r="G30" s="82" t="s">
        <v>471</v>
      </c>
      <c r="H30" s="82" t="s">
        <v>688</v>
      </c>
      <c r="I30" s="82">
        <v>-118.5</v>
      </c>
      <c r="J30" s="85">
        <v>-26.8</v>
      </c>
    </row>
    <row r="31" spans="1:13" x14ac:dyDescent="0.35">
      <c r="A31" s="80">
        <v>396</v>
      </c>
      <c r="B31" s="80" t="s">
        <v>427</v>
      </c>
      <c r="C31" s="80" t="s">
        <v>12</v>
      </c>
      <c r="D31" s="80">
        <v>20</v>
      </c>
      <c r="E31" s="80" t="s">
        <v>13</v>
      </c>
      <c r="F31" s="80">
        <v>1</v>
      </c>
      <c r="G31" s="80">
        <v>110</v>
      </c>
      <c r="H31" s="80">
        <v>118.8</v>
      </c>
      <c r="I31" s="80">
        <v>-118.8</v>
      </c>
      <c r="J31" s="81">
        <v>-26.67</v>
      </c>
      <c r="M31" s="84"/>
    </row>
    <row r="32" spans="1:13" x14ac:dyDescent="0.35">
      <c r="A32" s="82" t="s">
        <v>430</v>
      </c>
      <c r="B32" s="82" t="s">
        <v>431</v>
      </c>
      <c r="C32" s="82" t="s">
        <v>12</v>
      </c>
      <c r="D32" s="82" t="s">
        <v>515</v>
      </c>
      <c r="E32" s="82" t="s">
        <v>13</v>
      </c>
      <c r="F32" s="82" t="s">
        <v>433</v>
      </c>
      <c r="G32" s="82" t="s">
        <v>524</v>
      </c>
      <c r="H32" s="82" t="s">
        <v>689</v>
      </c>
      <c r="I32" s="82">
        <v>-119.05</v>
      </c>
      <c r="J32" s="85">
        <v>-26.8</v>
      </c>
    </row>
    <row r="33" spans="1:13" x14ac:dyDescent="0.35">
      <c r="A33" s="82" t="s">
        <v>430</v>
      </c>
      <c r="B33" s="82" t="s">
        <v>431</v>
      </c>
      <c r="C33" s="82" t="s">
        <v>12</v>
      </c>
      <c r="D33" s="82" t="s">
        <v>515</v>
      </c>
      <c r="E33" s="82" t="s">
        <v>13</v>
      </c>
      <c r="F33" s="82" t="s">
        <v>433</v>
      </c>
      <c r="G33" s="82" t="s">
        <v>690</v>
      </c>
      <c r="H33" s="82" t="s">
        <v>691</v>
      </c>
      <c r="I33" s="82">
        <v>-120.01</v>
      </c>
      <c r="J33" s="85">
        <v>-26.9</v>
      </c>
    </row>
    <row r="34" spans="1:13" x14ac:dyDescent="0.35">
      <c r="A34" s="82" t="s">
        <v>430</v>
      </c>
      <c r="B34" s="82" t="s">
        <v>431</v>
      </c>
      <c r="C34" s="82" t="s">
        <v>12</v>
      </c>
      <c r="D34" s="82" t="s">
        <v>505</v>
      </c>
      <c r="E34" s="82" t="s">
        <v>13</v>
      </c>
      <c r="F34" s="82" t="s">
        <v>443</v>
      </c>
      <c r="G34" s="82" t="s">
        <v>468</v>
      </c>
      <c r="H34" s="82" t="s">
        <v>692</v>
      </c>
      <c r="I34" s="82">
        <v>-128</v>
      </c>
      <c r="J34" s="85">
        <v>-26.8</v>
      </c>
    </row>
    <row r="35" spans="1:13" x14ac:dyDescent="0.35">
      <c r="A35" s="80">
        <v>396</v>
      </c>
      <c r="B35" s="80" t="s">
        <v>427</v>
      </c>
      <c r="C35" s="80" t="s">
        <v>12</v>
      </c>
      <c r="D35" s="80">
        <v>22</v>
      </c>
      <c r="E35" s="80" t="s">
        <v>13</v>
      </c>
      <c r="F35" s="80">
        <v>1</v>
      </c>
      <c r="G35" s="80">
        <v>86</v>
      </c>
      <c r="H35" s="80">
        <v>128.26</v>
      </c>
      <c r="I35" s="80">
        <v>-128.26</v>
      </c>
      <c r="J35" s="81">
        <v>-26.58</v>
      </c>
      <c r="M35" s="84"/>
    </row>
    <row r="36" spans="1:13" x14ac:dyDescent="0.35">
      <c r="A36" s="82" t="s">
        <v>430</v>
      </c>
      <c r="B36" s="82" t="s">
        <v>431</v>
      </c>
      <c r="C36" s="82" t="s">
        <v>12</v>
      </c>
      <c r="D36" s="82" t="s">
        <v>505</v>
      </c>
      <c r="E36" s="82" t="s">
        <v>13</v>
      </c>
      <c r="F36" s="82" t="s">
        <v>433</v>
      </c>
      <c r="G36" s="82" t="s">
        <v>529</v>
      </c>
      <c r="H36" s="82" t="s">
        <v>693</v>
      </c>
      <c r="I36" s="82">
        <v>-128.5</v>
      </c>
      <c r="J36" s="85">
        <v>-26.9</v>
      </c>
    </row>
    <row r="37" spans="1:13" x14ac:dyDescent="0.35">
      <c r="A37" s="82" t="s">
        <v>430</v>
      </c>
      <c r="B37" s="82" t="s">
        <v>431</v>
      </c>
      <c r="C37" s="82" t="s">
        <v>12</v>
      </c>
      <c r="D37" s="82" t="s">
        <v>505</v>
      </c>
      <c r="E37" s="82" t="s">
        <v>13</v>
      </c>
      <c r="F37" s="82" t="s">
        <v>433</v>
      </c>
      <c r="G37" s="82" t="s">
        <v>694</v>
      </c>
      <c r="H37" s="82" t="s">
        <v>695</v>
      </c>
      <c r="I37" s="82">
        <v>-129</v>
      </c>
      <c r="J37" s="85">
        <v>-26.5</v>
      </c>
    </row>
    <row r="38" spans="1:13" x14ac:dyDescent="0.35">
      <c r="A38" s="82" t="s">
        <v>430</v>
      </c>
      <c r="B38" s="82" t="s">
        <v>431</v>
      </c>
      <c r="C38" s="82" t="s">
        <v>12</v>
      </c>
      <c r="D38" s="82" t="s">
        <v>506</v>
      </c>
      <c r="E38" s="82" t="s">
        <v>13</v>
      </c>
      <c r="F38" s="82" t="s">
        <v>443</v>
      </c>
      <c r="G38" s="82" t="s">
        <v>515</v>
      </c>
      <c r="H38" s="82" t="s">
        <v>696</v>
      </c>
      <c r="I38" s="82">
        <v>-132.5</v>
      </c>
      <c r="J38" s="85">
        <v>-27</v>
      </c>
    </row>
    <row r="39" spans="1:13" x14ac:dyDescent="0.35">
      <c r="A39" s="82" t="s">
        <v>430</v>
      </c>
      <c r="B39" s="82" t="s">
        <v>431</v>
      </c>
      <c r="C39" s="82" t="s">
        <v>12</v>
      </c>
      <c r="D39" s="82" t="s">
        <v>506</v>
      </c>
      <c r="E39" s="82" t="s">
        <v>13</v>
      </c>
      <c r="F39" s="82" t="s">
        <v>443</v>
      </c>
      <c r="G39" s="82" t="s">
        <v>697</v>
      </c>
      <c r="H39" s="82" t="s">
        <v>698</v>
      </c>
      <c r="I39" s="82">
        <v>-133.5</v>
      </c>
      <c r="J39" s="85">
        <v>-27</v>
      </c>
    </row>
    <row r="40" spans="1:13" x14ac:dyDescent="0.35">
      <c r="A40" s="82" t="s">
        <v>430</v>
      </c>
      <c r="B40" s="82" t="s">
        <v>431</v>
      </c>
      <c r="C40" s="82" t="s">
        <v>12</v>
      </c>
      <c r="D40" s="82" t="s">
        <v>506</v>
      </c>
      <c r="E40" s="82" t="s">
        <v>13</v>
      </c>
      <c r="F40" s="82" t="s">
        <v>433</v>
      </c>
      <c r="G40" s="82" t="s">
        <v>505</v>
      </c>
      <c r="H40" s="82" t="s">
        <v>699</v>
      </c>
      <c r="I40" s="82">
        <v>-134</v>
      </c>
      <c r="J40" s="85">
        <v>-26.9</v>
      </c>
    </row>
    <row r="41" spans="1:13" x14ac:dyDescent="0.35">
      <c r="A41" s="82" t="s">
        <v>430</v>
      </c>
      <c r="B41" s="82" t="s">
        <v>431</v>
      </c>
      <c r="C41" s="82" t="s">
        <v>12</v>
      </c>
      <c r="D41" s="82" t="s">
        <v>506</v>
      </c>
      <c r="E41" s="82" t="s">
        <v>13</v>
      </c>
      <c r="F41" s="82" t="s">
        <v>433</v>
      </c>
      <c r="G41" s="82" t="s">
        <v>700</v>
      </c>
      <c r="H41" s="82" t="s">
        <v>701</v>
      </c>
      <c r="I41" s="82">
        <v>-134.5</v>
      </c>
      <c r="J41" s="85">
        <v>-26.7</v>
      </c>
    </row>
    <row r="42" spans="1:13" x14ac:dyDescent="0.35">
      <c r="A42" s="82" t="s">
        <v>430</v>
      </c>
      <c r="B42" s="82" t="s">
        <v>431</v>
      </c>
      <c r="C42" s="82" t="s">
        <v>12</v>
      </c>
      <c r="D42" s="82" t="s">
        <v>542</v>
      </c>
      <c r="E42" s="82" t="s">
        <v>13</v>
      </c>
      <c r="F42" s="82" t="s">
        <v>443</v>
      </c>
      <c r="G42" s="82" t="s">
        <v>475</v>
      </c>
      <c r="H42" s="82" t="s">
        <v>702</v>
      </c>
      <c r="I42" s="82">
        <v>-137.5</v>
      </c>
      <c r="J42" s="85">
        <v>-27.1</v>
      </c>
    </row>
    <row r="43" spans="1:13" x14ac:dyDescent="0.35">
      <c r="A43" s="82" t="s">
        <v>430</v>
      </c>
      <c r="B43" s="82" t="s">
        <v>431</v>
      </c>
      <c r="C43" s="82" t="s">
        <v>12</v>
      </c>
      <c r="D43" s="82" t="s">
        <v>542</v>
      </c>
      <c r="E43" s="82" t="s">
        <v>13</v>
      </c>
      <c r="F43" s="82" t="s">
        <v>443</v>
      </c>
      <c r="G43" s="82" t="s">
        <v>502</v>
      </c>
      <c r="H43" s="82" t="s">
        <v>453</v>
      </c>
      <c r="I43" s="82">
        <v>-138</v>
      </c>
      <c r="J43" s="85">
        <v>-26.9</v>
      </c>
    </row>
    <row r="44" spans="1:13" x14ac:dyDescent="0.35">
      <c r="A44" s="80">
        <v>396</v>
      </c>
      <c r="B44" s="80" t="s">
        <v>427</v>
      </c>
      <c r="C44" s="80" t="s">
        <v>12</v>
      </c>
      <c r="D44" s="80">
        <v>24</v>
      </c>
      <c r="E44" s="80" t="s">
        <v>13</v>
      </c>
      <c r="F44" s="80">
        <v>1</v>
      </c>
      <c r="G44" s="80">
        <v>136</v>
      </c>
      <c r="H44" s="80">
        <v>138.46</v>
      </c>
      <c r="I44" s="80">
        <v>-138.46</v>
      </c>
      <c r="J44" s="81">
        <v>-26.81403239675738</v>
      </c>
      <c r="M44" s="84"/>
    </row>
    <row r="45" spans="1:13" x14ac:dyDescent="0.35">
      <c r="A45" s="82" t="s">
        <v>430</v>
      </c>
      <c r="B45" s="82" t="s">
        <v>431</v>
      </c>
      <c r="C45" s="82" t="s">
        <v>12</v>
      </c>
      <c r="D45" s="82" t="s">
        <v>542</v>
      </c>
      <c r="E45" s="82" t="s">
        <v>13</v>
      </c>
      <c r="F45" s="82" t="s">
        <v>433</v>
      </c>
      <c r="G45" s="82" t="s">
        <v>544</v>
      </c>
      <c r="H45" s="82" t="s">
        <v>703</v>
      </c>
      <c r="I45" s="82">
        <v>-139.04</v>
      </c>
      <c r="J45" s="85">
        <v>-27</v>
      </c>
    </row>
    <row r="46" spans="1:13" x14ac:dyDescent="0.35">
      <c r="A46" s="82" t="s">
        <v>430</v>
      </c>
      <c r="B46" s="82" t="s">
        <v>431</v>
      </c>
      <c r="C46" s="82" t="s">
        <v>12</v>
      </c>
      <c r="D46" s="82" t="s">
        <v>542</v>
      </c>
      <c r="E46" s="82" t="s">
        <v>13</v>
      </c>
      <c r="F46" s="82" t="s">
        <v>433</v>
      </c>
      <c r="G46" s="82" t="s">
        <v>674</v>
      </c>
      <c r="H46" s="82" t="s">
        <v>704</v>
      </c>
      <c r="I46" s="82">
        <v>-139.52000000000001</v>
      </c>
      <c r="J46" s="85">
        <v>-27</v>
      </c>
    </row>
    <row r="47" spans="1:13" x14ac:dyDescent="0.35">
      <c r="A47" s="82" t="s">
        <v>430</v>
      </c>
      <c r="B47" s="82" t="s">
        <v>431</v>
      </c>
      <c r="C47" s="82" t="s">
        <v>12</v>
      </c>
      <c r="D47" s="82" t="s">
        <v>557</v>
      </c>
      <c r="E47" s="82" t="s">
        <v>13</v>
      </c>
      <c r="F47" s="82" t="s">
        <v>443</v>
      </c>
      <c r="G47" s="82" t="s">
        <v>466</v>
      </c>
      <c r="H47" s="82" t="s">
        <v>705</v>
      </c>
      <c r="I47" s="82">
        <v>-142</v>
      </c>
      <c r="J47" s="85">
        <v>-27.4</v>
      </c>
    </row>
    <row r="48" spans="1:13" x14ac:dyDescent="0.35">
      <c r="A48" s="82" t="s">
        <v>430</v>
      </c>
      <c r="B48" s="82" t="s">
        <v>431</v>
      </c>
      <c r="C48" s="82" t="s">
        <v>12</v>
      </c>
      <c r="D48" s="82" t="s">
        <v>557</v>
      </c>
      <c r="E48" s="82" t="s">
        <v>13</v>
      </c>
      <c r="F48" s="82" t="s">
        <v>433</v>
      </c>
      <c r="G48" s="82" t="s">
        <v>466</v>
      </c>
      <c r="H48" s="82" t="s">
        <v>706</v>
      </c>
      <c r="I48" s="82">
        <v>-143.5</v>
      </c>
      <c r="J48" s="85">
        <v>-26.7</v>
      </c>
    </row>
    <row r="49" spans="1:13" s="80" customFormat="1" x14ac:dyDescent="0.35">
      <c r="A49" s="90" t="s">
        <v>430</v>
      </c>
      <c r="B49" s="80" t="s">
        <v>431</v>
      </c>
      <c r="C49" s="80" t="s">
        <v>12</v>
      </c>
      <c r="D49" s="80" t="s">
        <v>557</v>
      </c>
      <c r="E49" s="80" t="s">
        <v>13</v>
      </c>
      <c r="F49" s="80" t="s">
        <v>433</v>
      </c>
      <c r="G49" s="80" t="s">
        <v>439</v>
      </c>
      <c r="H49" s="80" t="s">
        <v>707</v>
      </c>
      <c r="I49" s="80">
        <v>-144.02000000000001</v>
      </c>
      <c r="J49" s="81">
        <v>-26.23</v>
      </c>
    </row>
    <row r="50" spans="1:13" x14ac:dyDescent="0.35">
      <c r="A50" s="80">
        <v>396</v>
      </c>
      <c r="B50" s="80" t="s">
        <v>427</v>
      </c>
      <c r="C50" s="80" t="s">
        <v>12</v>
      </c>
      <c r="D50" s="80">
        <v>27</v>
      </c>
      <c r="E50" s="80" t="s">
        <v>13</v>
      </c>
      <c r="F50" s="80">
        <v>1</v>
      </c>
      <c r="G50" s="80">
        <v>131</v>
      </c>
      <c r="H50" s="80">
        <v>153.11000000000001</v>
      </c>
      <c r="I50" s="80">
        <v>-153.11000000000001</v>
      </c>
      <c r="J50" s="81">
        <v>-26.51</v>
      </c>
      <c r="M50" s="84"/>
    </row>
    <row r="51" spans="1:13" s="80" customFormat="1" x14ac:dyDescent="0.35">
      <c r="A51" s="80" t="s">
        <v>430</v>
      </c>
      <c r="B51" s="80" t="s">
        <v>431</v>
      </c>
      <c r="C51" s="80" t="s">
        <v>12</v>
      </c>
      <c r="D51" s="80" t="s">
        <v>589</v>
      </c>
      <c r="E51" s="80" t="s">
        <v>13</v>
      </c>
      <c r="F51" s="80" t="s">
        <v>433</v>
      </c>
      <c r="G51" s="80" t="s">
        <v>544</v>
      </c>
      <c r="H51" s="80" t="s">
        <v>708</v>
      </c>
      <c r="I51" s="80">
        <v>-158.55000000000001</v>
      </c>
      <c r="J51" s="81">
        <v>-27.17</v>
      </c>
    </row>
    <row r="52" spans="1:13" s="80" customFormat="1" x14ac:dyDescent="0.35">
      <c r="A52" s="80" t="s">
        <v>430</v>
      </c>
      <c r="B52" s="80" t="s">
        <v>431</v>
      </c>
      <c r="C52" s="80" t="s">
        <v>12</v>
      </c>
      <c r="D52" s="80" t="s">
        <v>589</v>
      </c>
      <c r="E52" s="80" t="s">
        <v>13</v>
      </c>
      <c r="F52" s="80" t="s">
        <v>462</v>
      </c>
      <c r="G52" s="80" t="s">
        <v>466</v>
      </c>
      <c r="H52" s="80" t="s">
        <v>709</v>
      </c>
      <c r="I52" s="80">
        <v>-160.41999999999999</v>
      </c>
      <c r="J52" s="81">
        <v>-26.61</v>
      </c>
    </row>
    <row r="53" spans="1:13" x14ac:dyDescent="0.35">
      <c r="A53" s="80">
        <v>396</v>
      </c>
      <c r="B53" s="80" t="s">
        <v>427</v>
      </c>
      <c r="C53" s="80" t="s">
        <v>12</v>
      </c>
      <c r="D53" s="80">
        <v>29</v>
      </c>
      <c r="E53" s="80" t="s">
        <v>13</v>
      </c>
      <c r="F53" s="80">
        <v>2</v>
      </c>
      <c r="G53" s="80">
        <v>141</v>
      </c>
      <c r="H53" s="80">
        <v>164.41</v>
      </c>
      <c r="I53" s="80">
        <v>-164.41</v>
      </c>
      <c r="J53" s="81">
        <v>-26.09</v>
      </c>
      <c r="M53" s="84"/>
    </row>
    <row r="54" spans="1:13" s="80" customFormat="1" x14ac:dyDescent="0.35">
      <c r="A54" s="80" t="s">
        <v>430</v>
      </c>
      <c r="B54" s="80" t="s">
        <v>431</v>
      </c>
      <c r="C54" s="80" t="s">
        <v>12</v>
      </c>
      <c r="D54" s="80" t="s">
        <v>486</v>
      </c>
      <c r="E54" s="80" t="s">
        <v>13</v>
      </c>
      <c r="F54" s="80" t="s">
        <v>462</v>
      </c>
      <c r="G54" s="80" t="s">
        <v>466</v>
      </c>
      <c r="H54" s="80" t="s">
        <v>710</v>
      </c>
      <c r="I54" s="80">
        <v>-170.11</v>
      </c>
      <c r="J54" s="81">
        <v>-26.23</v>
      </c>
    </row>
    <row r="55" spans="1:13" x14ac:dyDescent="0.35">
      <c r="A55" s="80">
        <v>396</v>
      </c>
      <c r="B55" s="80" t="s">
        <v>427</v>
      </c>
      <c r="C55" s="80" t="s">
        <v>12</v>
      </c>
      <c r="D55" s="80">
        <v>31</v>
      </c>
      <c r="E55" s="80" t="s">
        <v>13</v>
      </c>
      <c r="F55" s="80">
        <v>1</v>
      </c>
      <c r="G55" s="80">
        <v>140</v>
      </c>
      <c r="H55" s="80">
        <v>172.6</v>
      </c>
      <c r="I55" s="80">
        <v>-172.6</v>
      </c>
      <c r="J55" s="81">
        <v>-26.808827291194355</v>
      </c>
      <c r="M55" s="84"/>
    </row>
    <row r="56" spans="1:13" s="80" customFormat="1" x14ac:dyDescent="0.35">
      <c r="A56" s="80" t="s">
        <v>430</v>
      </c>
      <c r="B56" s="80" t="s">
        <v>431</v>
      </c>
      <c r="C56" s="80" t="s">
        <v>12</v>
      </c>
      <c r="D56" s="80" t="s">
        <v>487</v>
      </c>
      <c r="E56" s="80" t="s">
        <v>13</v>
      </c>
      <c r="F56" s="80" t="s">
        <v>455</v>
      </c>
      <c r="G56" s="80" t="s">
        <v>466</v>
      </c>
      <c r="H56" s="80" t="s">
        <v>711</v>
      </c>
      <c r="I56" s="80">
        <v>-173.65</v>
      </c>
      <c r="J56" s="81">
        <v>-26.435969024348854</v>
      </c>
    </row>
    <row r="57" spans="1:13" s="80" customFormat="1" x14ac:dyDescent="0.35">
      <c r="A57" s="80" t="s">
        <v>430</v>
      </c>
      <c r="B57" s="80" t="s">
        <v>431</v>
      </c>
      <c r="C57" s="80" t="s">
        <v>12</v>
      </c>
      <c r="D57" s="80" t="s">
        <v>435</v>
      </c>
      <c r="E57" s="80" t="s">
        <v>13</v>
      </c>
      <c r="F57" s="80" t="s">
        <v>455</v>
      </c>
      <c r="G57" s="80" t="s">
        <v>466</v>
      </c>
      <c r="H57" s="80" t="s">
        <v>712</v>
      </c>
      <c r="I57" s="80">
        <v>-177.77</v>
      </c>
      <c r="J57" s="81">
        <v>-26.507798288876806</v>
      </c>
    </row>
    <row r="58" spans="1:13" s="80" customFormat="1" x14ac:dyDescent="0.35">
      <c r="A58" s="80" t="s">
        <v>430</v>
      </c>
      <c r="B58" s="80" t="s">
        <v>431</v>
      </c>
      <c r="C58" s="80" t="s">
        <v>12</v>
      </c>
      <c r="D58" s="80" t="s">
        <v>436</v>
      </c>
      <c r="E58" s="80" t="s">
        <v>13</v>
      </c>
      <c r="F58" s="80" t="s">
        <v>433</v>
      </c>
      <c r="G58" s="80" t="s">
        <v>466</v>
      </c>
      <c r="H58" s="80" t="s">
        <v>713</v>
      </c>
      <c r="I58" s="80">
        <v>-182.33</v>
      </c>
      <c r="J58" s="81">
        <v>-26.298277721377751</v>
      </c>
    </row>
    <row r="59" spans="1:13" x14ac:dyDescent="0.35">
      <c r="A59" s="80">
        <v>396</v>
      </c>
      <c r="B59" s="80" t="s">
        <v>427</v>
      </c>
      <c r="C59" s="80" t="s">
        <v>12</v>
      </c>
      <c r="D59" s="80">
        <v>34</v>
      </c>
      <c r="E59" s="80" t="s">
        <v>13</v>
      </c>
      <c r="F59" s="80">
        <v>1</v>
      </c>
      <c r="G59" s="80">
        <v>140</v>
      </c>
      <c r="H59" s="80">
        <v>187.1</v>
      </c>
      <c r="I59" s="80">
        <v>-187.1</v>
      </c>
      <c r="J59" s="81">
        <v>-26.352418949611138</v>
      </c>
      <c r="M59" s="84"/>
    </row>
    <row r="60" spans="1:13" s="80" customFormat="1" x14ac:dyDescent="0.35">
      <c r="A60" s="80" t="s">
        <v>430</v>
      </c>
      <c r="B60" s="80" t="s">
        <v>431</v>
      </c>
      <c r="C60" s="80" t="s">
        <v>12</v>
      </c>
      <c r="D60" s="80" t="s">
        <v>611</v>
      </c>
      <c r="E60" s="80" t="s">
        <v>13</v>
      </c>
      <c r="F60" s="80" t="s">
        <v>455</v>
      </c>
      <c r="G60" s="80" t="s">
        <v>466</v>
      </c>
      <c r="H60" s="80" t="s">
        <v>714</v>
      </c>
      <c r="I60" s="80">
        <v>-188.53</v>
      </c>
      <c r="J60" s="81">
        <v>-26.308296819866644</v>
      </c>
    </row>
    <row r="61" spans="1:13" s="80" customFormat="1" x14ac:dyDescent="0.35">
      <c r="A61" s="80" t="s">
        <v>430</v>
      </c>
      <c r="B61" s="80" t="s">
        <v>431</v>
      </c>
      <c r="C61" s="80" t="s">
        <v>12</v>
      </c>
      <c r="D61" s="80" t="s">
        <v>618</v>
      </c>
      <c r="E61" s="80" t="s">
        <v>13</v>
      </c>
      <c r="F61" s="80" t="s">
        <v>443</v>
      </c>
      <c r="G61" s="80" t="s">
        <v>715</v>
      </c>
      <c r="H61" s="80" t="s">
        <v>716</v>
      </c>
      <c r="I61" s="80">
        <v>-191.36</v>
      </c>
      <c r="J61" s="81">
        <v>-26.639788193066092</v>
      </c>
    </row>
    <row r="62" spans="1:13" s="80" customFormat="1" x14ac:dyDescent="0.35">
      <c r="A62" s="80" t="s">
        <v>430</v>
      </c>
      <c r="B62" s="80" t="s">
        <v>431</v>
      </c>
      <c r="C62" s="80" t="s">
        <v>12</v>
      </c>
      <c r="D62" s="80" t="s">
        <v>618</v>
      </c>
      <c r="E62" s="80" t="s">
        <v>13</v>
      </c>
      <c r="F62" s="80" t="s">
        <v>455</v>
      </c>
      <c r="G62" s="80" t="s">
        <v>466</v>
      </c>
      <c r="H62" s="80" t="s">
        <v>717</v>
      </c>
      <c r="I62" s="80">
        <v>-193.34</v>
      </c>
      <c r="J62" s="81">
        <v>-26.006406207870171</v>
      </c>
    </row>
    <row r="63" spans="1:13" x14ac:dyDescent="0.35">
      <c r="A63" s="80">
        <v>396</v>
      </c>
      <c r="B63" s="80" t="s">
        <v>427</v>
      </c>
      <c r="C63" s="80" t="s">
        <v>12</v>
      </c>
      <c r="D63" s="80">
        <v>36</v>
      </c>
      <c r="E63" s="80" t="s">
        <v>13</v>
      </c>
      <c r="F63" s="80">
        <v>1</v>
      </c>
      <c r="G63" s="80">
        <v>141</v>
      </c>
      <c r="H63" s="80">
        <v>196.91</v>
      </c>
      <c r="I63" s="80">
        <v>-196.91</v>
      </c>
      <c r="J63" s="81">
        <v>-26.266941984442671</v>
      </c>
      <c r="M63" s="84"/>
    </row>
    <row r="64" spans="1:13" s="80" customFormat="1" x14ac:dyDescent="0.35">
      <c r="A64" s="80" t="s">
        <v>430</v>
      </c>
      <c r="B64" s="80" t="s">
        <v>431</v>
      </c>
      <c r="C64" s="80" t="s">
        <v>12</v>
      </c>
      <c r="D64" s="80" t="s">
        <v>628</v>
      </c>
      <c r="E64" s="80" t="s">
        <v>13</v>
      </c>
      <c r="F64" s="80" t="s">
        <v>455</v>
      </c>
      <c r="G64" s="80" t="s">
        <v>448</v>
      </c>
      <c r="H64" s="80" t="s">
        <v>718</v>
      </c>
      <c r="I64" s="80">
        <v>-198.5</v>
      </c>
      <c r="J64" s="81">
        <v>-26.067569179845762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8E1F06-D57E-489C-85C8-26209CE0CAC9}">
  <dimension ref="A1:O118"/>
  <sheetViews>
    <sheetView workbookViewId="0">
      <selection sqref="A1:XFD1048576"/>
    </sheetView>
  </sheetViews>
  <sheetFormatPr defaultColWidth="9.1796875" defaultRowHeight="14.5" x14ac:dyDescent="0.35"/>
  <cols>
    <col min="1" max="1" width="4.1796875" style="82" bestFit="1" customWidth="1"/>
    <col min="2" max="2" width="6.26953125" style="82" bestFit="1" customWidth="1"/>
    <col min="3" max="4" width="5.1796875" style="82" bestFit="1" customWidth="1"/>
    <col min="5" max="5" width="5.26953125" style="82" bestFit="1" customWidth="1"/>
    <col min="6" max="6" width="4.7265625" style="82" bestFit="1" customWidth="1"/>
    <col min="7" max="7" width="6.26953125" style="82" bestFit="1" customWidth="1"/>
    <col min="8" max="8" width="7.54296875" style="82" bestFit="1" customWidth="1"/>
    <col min="9" max="9" width="7.7265625" style="82" bestFit="1" customWidth="1"/>
    <col min="10" max="10" width="8" style="82" bestFit="1" customWidth="1"/>
    <col min="11" max="11" width="9.1796875" style="82"/>
    <col min="12" max="12" width="13.453125" style="82" bestFit="1" customWidth="1"/>
    <col min="13" max="13" width="22.7265625" style="82" bestFit="1" customWidth="1"/>
    <col min="14" max="16384" width="9.1796875" style="82"/>
  </cols>
  <sheetData>
    <row r="1" spans="1:15" s="2" customFormat="1" ht="43.5" x14ac:dyDescent="0.35">
      <c r="A1" s="60" t="s">
        <v>719</v>
      </c>
      <c r="B1" s="60" t="s">
        <v>256</v>
      </c>
      <c r="C1" s="60" t="s">
        <v>257</v>
      </c>
      <c r="D1" s="60" t="s">
        <v>258</v>
      </c>
      <c r="E1" s="60" t="s">
        <v>259</v>
      </c>
      <c r="F1" s="60" t="s">
        <v>260</v>
      </c>
      <c r="G1" s="60" t="s">
        <v>720</v>
      </c>
      <c r="H1" s="60" t="s">
        <v>721</v>
      </c>
      <c r="I1" s="60" t="s">
        <v>722</v>
      </c>
      <c r="J1" s="91" t="s">
        <v>723</v>
      </c>
      <c r="K1" s="92" t="s">
        <v>724</v>
      </c>
      <c r="L1" s="93" t="s">
        <v>725</v>
      </c>
      <c r="M1" s="94" t="s">
        <v>726</v>
      </c>
      <c r="N1" s="94"/>
      <c r="O1" s="95"/>
    </row>
    <row r="2" spans="1:15" x14ac:dyDescent="0.35">
      <c r="A2" s="96"/>
      <c r="B2" s="96"/>
      <c r="C2" s="96"/>
      <c r="D2" s="96"/>
      <c r="E2" s="96"/>
      <c r="F2" s="96"/>
      <c r="G2" s="96" t="s">
        <v>727</v>
      </c>
      <c r="H2" s="96" t="s">
        <v>727</v>
      </c>
      <c r="I2" s="96" t="s">
        <v>728</v>
      </c>
      <c r="J2" s="97" t="s">
        <v>728</v>
      </c>
      <c r="K2" s="96"/>
      <c r="L2" s="98" t="s">
        <v>729</v>
      </c>
      <c r="N2" s="99"/>
    </row>
    <row r="3" spans="1:15" x14ac:dyDescent="0.35">
      <c r="A3" s="100">
        <v>396</v>
      </c>
      <c r="B3" s="100" t="s">
        <v>730</v>
      </c>
      <c r="C3" s="100" t="s">
        <v>12</v>
      </c>
      <c r="D3" s="100">
        <v>1</v>
      </c>
      <c r="E3" s="100" t="s">
        <v>272</v>
      </c>
      <c r="F3" s="100">
        <v>2</v>
      </c>
      <c r="G3" s="100">
        <v>146</v>
      </c>
      <c r="H3" s="100">
        <v>151</v>
      </c>
      <c r="I3" s="100">
        <v>-2.96</v>
      </c>
      <c r="J3" s="100">
        <v>2.96</v>
      </c>
      <c r="K3" s="84">
        <v>0.63231087772542127</v>
      </c>
      <c r="L3" s="101">
        <v>-24.157160594563667</v>
      </c>
      <c r="M3" s="82" t="s">
        <v>731</v>
      </c>
    </row>
    <row r="4" spans="1:15" x14ac:dyDescent="0.35">
      <c r="A4" s="82">
        <v>396</v>
      </c>
      <c r="B4" s="82" t="s">
        <v>730</v>
      </c>
      <c r="C4" s="82" t="s">
        <v>12</v>
      </c>
      <c r="D4" s="82">
        <v>2</v>
      </c>
      <c r="E4" s="82" t="s">
        <v>272</v>
      </c>
      <c r="F4" s="82">
        <v>2</v>
      </c>
      <c r="G4" s="82">
        <v>145</v>
      </c>
      <c r="H4" s="82">
        <v>150</v>
      </c>
      <c r="I4" s="82">
        <v>-6.85</v>
      </c>
      <c r="J4" s="82">
        <v>6.7539999999999996</v>
      </c>
      <c r="K4" s="84">
        <v>0.77115033373241537</v>
      </c>
      <c r="L4" s="84">
        <v>-26.307238705214932</v>
      </c>
      <c r="M4" s="82" t="s">
        <v>731</v>
      </c>
    </row>
    <row r="5" spans="1:15" x14ac:dyDescent="0.35">
      <c r="A5" s="82">
        <v>396</v>
      </c>
      <c r="B5" s="82" t="s">
        <v>730</v>
      </c>
      <c r="C5" s="82" t="s">
        <v>12</v>
      </c>
      <c r="D5" s="82">
        <v>2</v>
      </c>
      <c r="E5" s="82" t="s">
        <v>272</v>
      </c>
      <c r="F5" s="82">
        <v>4</v>
      </c>
      <c r="G5" s="82">
        <v>145</v>
      </c>
      <c r="H5" s="82">
        <v>150</v>
      </c>
      <c r="I5" s="82">
        <v>-9.85</v>
      </c>
      <c r="J5" s="82">
        <v>9.6560000000000006</v>
      </c>
      <c r="K5" s="84">
        <v>0.29906125527553362</v>
      </c>
      <c r="L5" s="84">
        <v>-25.815414350789485</v>
      </c>
      <c r="M5" s="82" t="s">
        <v>731</v>
      </c>
    </row>
    <row r="6" spans="1:15" x14ac:dyDescent="0.35">
      <c r="A6" s="82">
        <v>396</v>
      </c>
      <c r="B6" s="82" t="s">
        <v>730</v>
      </c>
      <c r="C6" s="82" t="s">
        <v>12</v>
      </c>
      <c r="D6" s="82">
        <v>2</v>
      </c>
      <c r="E6" s="82" t="s">
        <v>272</v>
      </c>
      <c r="F6" s="82">
        <v>6</v>
      </c>
      <c r="G6" s="82">
        <v>145</v>
      </c>
      <c r="H6" s="82">
        <v>150</v>
      </c>
      <c r="I6" s="82">
        <v>-12.86</v>
      </c>
      <c r="J6" s="82">
        <v>12.568</v>
      </c>
      <c r="K6" s="84">
        <v>0.48503693967352735</v>
      </c>
      <c r="L6" s="84">
        <v>-24.376465502043224</v>
      </c>
      <c r="M6" s="82" t="s">
        <v>731</v>
      </c>
    </row>
    <row r="7" spans="1:15" x14ac:dyDescent="0.35">
      <c r="A7" s="82">
        <v>396</v>
      </c>
      <c r="B7" s="82" t="s">
        <v>730</v>
      </c>
      <c r="C7" s="82" t="s">
        <v>12</v>
      </c>
      <c r="D7" s="82">
        <v>3</v>
      </c>
      <c r="E7" s="82" t="s">
        <v>272</v>
      </c>
      <c r="F7" s="82">
        <v>2</v>
      </c>
      <c r="G7" s="82">
        <v>144</v>
      </c>
      <c r="H7" s="82">
        <v>149</v>
      </c>
      <c r="I7" s="82">
        <v>-16.34</v>
      </c>
      <c r="J7" s="82">
        <v>16.256</v>
      </c>
      <c r="K7" s="84">
        <v>0.25438441371362724</v>
      </c>
      <c r="L7" s="84">
        <v>-25.38228682651723</v>
      </c>
      <c r="M7" s="82" t="s">
        <v>731</v>
      </c>
    </row>
    <row r="8" spans="1:15" x14ac:dyDescent="0.35">
      <c r="A8" s="82">
        <v>396</v>
      </c>
      <c r="B8" s="82" t="s">
        <v>730</v>
      </c>
      <c r="C8" s="82" t="s">
        <v>12</v>
      </c>
      <c r="D8" s="82">
        <v>3</v>
      </c>
      <c r="E8" s="82" t="s">
        <v>272</v>
      </c>
      <c r="F8" s="82">
        <v>4</v>
      </c>
      <c r="G8" s="82">
        <v>145</v>
      </c>
      <c r="H8" s="82">
        <v>150</v>
      </c>
      <c r="I8" s="82">
        <v>-19.34</v>
      </c>
      <c r="J8" s="82">
        <v>19.170999999999999</v>
      </c>
      <c r="K8" s="84">
        <v>0.34377676115632888</v>
      </c>
      <c r="L8" s="84">
        <v>-25.767223041161397</v>
      </c>
      <c r="M8" s="82" t="s">
        <v>731</v>
      </c>
    </row>
    <row r="9" spans="1:15" x14ac:dyDescent="0.35">
      <c r="A9" s="82">
        <v>396</v>
      </c>
      <c r="B9" s="82" t="s">
        <v>730</v>
      </c>
      <c r="C9" s="82" t="s">
        <v>12</v>
      </c>
      <c r="D9" s="82">
        <v>3</v>
      </c>
      <c r="E9" s="82" t="s">
        <v>272</v>
      </c>
      <c r="F9" s="82">
        <v>6</v>
      </c>
      <c r="G9" s="82">
        <v>145</v>
      </c>
      <c r="H9" s="82">
        <v>150</v>
      </c>
      <c r="I9" s="82">
        <v>-22.35</v>
      </c>
      <c r="J9" s="82">
        <v>22.094999999999999</v>
      </c>
      <c r="K9" s="84">
        <v>0.39560280570358641</v>
      </c>
      <c r="L9" s="84">
        <v>-26.074131702178491</v>
      </c>
      <c r="M9" s="82" t="s">
        <v>731</v>
      </c>
    </row>
    <row r="10" spans="1:15" x14ac:dyDescent="0.35">
      <c r="A10" s="82">
        <v>396</v>
      </c>
      <c r="B10" s="82" t="s">
        <v>730</v>
      </c>
      <c r="C10" s="82" t="s">
        <v>12</v>
      </c>
      <c r="D10" s="82">
        <v>4</v>
      </c>
      <c r="E10" s="82" t="s">
        <v>272</v>
      </c>
      <c r="F10" s="82">
        <v>2</v>
      </c>
      <c r="G10" s="82">
        <v>146</v>
      </c>
      <c r="H10" s="82">
        <v>151</v>
      </c>
      <c r="I10" s="82">
        <v>-25.86</v>
      </c>
      <c r="J10" s="82">
        <v>25.728999999999999</v>
      </c>
      <c r="K10" s="84">
        <v>0.83121720940170951</v>
      </c>
      <c r="L10" s="84">
        <v>-25.068349739457091</v>
      </c>
      <c r="M10" s="82" t="s">
        <v>731</v>
      </c>
    </row>
    <row r="11" spans="1:15" x14ac:dyDescent="0.35">
      <c r="A11" s="82">
        <v>396</v>
      </c>
      <c r="B11" s="82" t="s">
        <v>730</v>
      </c>
      <c r="C11" s="82" t="s">
        <v>12</v>
      </c>
      <c r="D11" s="82">
        <v>4</v>
      </c>
      <c r="E11" s="82" t="s">
        <v>272</v>
      </c>
      <c r="F11" s="82">
        <v>4</v>
      </c>
      <c r="G11" s="82">
        <v>145</v>
      </c>
      <c r="H11" s="82">
        <v>150</v>
      </c>
      <c r="I11" s="82">
        <v>-28.87</v>
      </c>
      <c r="J11" s="82">
        <v>28.606000000000002</v>
      </c>
      <c r="K11" s="84">
        <v>0.36273929850431857</v>
      </c>
      <c r="L11" s="84">
        <v>-24.92013335074185</v>
      </c>
      <c r="M11" s="82" t="s">
        <v>731</v>
      </c>
    </row>
    <row r="12" spans="1:15" x14ac:dyDescent="0.35">
      <c r="A12" s="82">
        <v>396</v>
      </c>
      <c r="B12" s="82" t="s">
        <v>730</v>
      </c>
      <c r="C12" s="82" t="s">
        <v>12</v>
      </c>
      <c r="D12" s="82">
        <v>4</v>
      </c>
      <c r="E12" s="82" t="s">
        <v>272</v>
      </c>
      <c r="F12" s="82">
        <v>6</v>
      </c>
      <c r="G12" s="82">
        <v>145</v>
      </c>
      <c r="H12" s="82">
        <v>150</v>
      </c>
      <c r="I12" s="82">
        <v>-31.88</v>
      </c>
      <c r="J12" s="82">
        <v>31.481999999999999</v>
      </c>
      <c r="K12" s="84">
        <v>0.18221239957214169</v>
      </c>
      <c r="L12" s="84">
        <v>-25.940719111214548</v>
      </c>
      <c r="M12" s="82" t="s">
        <v>731</v>
      </c>
    </row>
    <row r="13" spans="1:15" x14ac:dyDescent="0.35">
      <c r="A13" s="82">
        <v>396</v>
      </c>
      <c r="B13" s="82" t="s">
        <v>730</v>
      </c>
      <c r="C13" s="82" t="s">
        <v>12</v>
      </c>
      <c r="D13" s="82">
        <v>5</v>
      </c>
      <c r="E13" s="82" t="s">
        <v>272</v>
      </c>
      <c r="F13" s="82">
        <v>2</v>
      </c>
      <c r="G13" s="82">
        <v>140</v>
      </c>
      <c r="H13" s="82">
        <v>150</v>
      </c>
      <c r="I13" s="82">
        <v>-35.299999999999997</v>
      </c>
      <c r="J13" s="82">
        <v>35.18</v>
      </c>
      <c r="K13" s="84">
        <v>0.16326060472625864</v>
      </c>
      <c r="L13" s="84">
        <v>-25.144248323378864</v>
      </c>
      <c r="M13" s="82" t="s">
        <v>731</v>
      </c>
    </row>
    <row r="14" spans="1:15" x14ac:dyDescent="0.35">
      <c r="A14" s="82">
        <v>396</v>
      </c>
      <c r="B14" s="82" t="s">
        <v>730</v>
      </c>
      <c r="C14" s="82" t="s">
        <v>12</v>
      </c>
      <c r="D14" s="82">
        <v>5</v>
      </c>
      <c r="E14" s="82" t="s">
        <v>272</v>
      </c>
      <c r="F14" s="82">
        <v>4</v>
      </c>
      <c r="G14" s="82">
        <v>138</v>
      </c>
      <c r="H14" s="82">
        <v>148</v>
      </c>
      <c r="I14" s="82">
        <v>-38.28</v>
      </c>
      <c r="J14" s="82">
        <v>38.036999999999999</v>
      </c>
      <c r="K14" s="84">
        <v>0.11515919755055176</v>
      </c>
      <c r="L14" s="84">
        <v>-28.124407618984996</v>
      </c>
      <c r="M14" s="82" t="s">
        <v>731</v>
      </c>
    </row>
    <row r="15" spans="1:15" x14ac:dyDescent="0.35">
      <c r="A15" s="82">
        <v>396</v>
      </c>
      <c r="B15" s="82" t="s">
        <v>730</v>
      </c>
      <c r="C15" s="82" t="s">
        <v>12</v>
      </c>
      <c r="D15" s="82">
        <v>5</v>
      </c>
      <c r="E15" s="82" t="s">
        <v>272</v>
      </c>
      <c r="F15" s="82">
        <v>6</v>
      </c>
      <c r="G15" s="82">
        <v>140</v>
      </c>
      <c r="H15" s="82">
        <v>150</v>
      </c>
      <c r="I15" s="82">
        <v>-41.29</v>
      </c>
      <c r="J15" s="82">
        <v>40.921999999999997</v>
      </c>
      <c r="K15" s="84">
        <v>0.10548234621155289</v>
      </c>
      <c r="L15" s="84">
        <v>-28.360726334618896</v>
      </c>
      <c r="M15" s="82" t="s">
        <v>731</v>
      </c>
    </row>
    <row r="16" spans="1:15" x14ac:dyDescent="0.35">
      <c r="A16" s="82">
        <v>396</v>
      </c>
      <c r="B16" s="82" t="s">
        <v>730</v>
      </c>
      <c r="C16" s="82" t="s">
        <v>12</v>
      </c>
      <c r="D16" s="82">
        <v>6</v>
      </c>
      <c r="E16" s="82" t="s">
        <v>272</v>
      </c>
      <c r="F16" s="82">
        <v>2</v>
      </c>
      <c r="G16" s="82">
        <v>140</v>
      </c>
      <c r="H16" s="82">
        <v>150</v>
      </c>
      <c r="I16" s="82">
        <v>-44.81</v>
      </c>
      <c r="J16" s="82">
        <v>44.784999999999997</v>
      </c>
      <c r="K16" s="84">
        <v>7.1626650812524756E-2</v>
      </c>
      <c r="L16" s="84">
        <v>-27.926749693317539</v>
      </c>
      <c r="M16" s="82" t="s">
        <v>731</v>
      </c>
    </row>
    <row r="17" spans="1:13" x14ac:dyDescent="0.35">
      <c r="A17" s="82">
        <v>396</v>
      </c>
      <c r="B17" s="82" t="s">
        <v>730</v>
      </c>
      <c r="C17" s="82" t="s">
        <v>12</v>
      </c>
      <c r="D17" s="82">
        <v>6</v>
      </c>
      <c r="E17" s="82" t="s">
        <v>272</v>
      </c>
      <c r="F17" s="82">
        <v>4</v>
      </c>
      <c r="G17" s="82">
        <v>140</v>
      </c>
      <c r="H17" s="82">
        <v>150</v>
      </c>
      <c r="I17" s="82">
        <v>-47.82</v>
      </c>
      <c r="J17" s="82">
        <v>47.77</v>
      </c>
      <c r="K17" s="84">
        <v>6.0961071749115671E-2</v>
      </c>
      <c r="L17" s="84">
        <v>-27.669832459980515</v>
      </c>
      <c r="M17" s="82" t="s">
        <v>731</v>
      </c>
    </row>
    <row r="18" spans="1:13" x14ac:dyDescent="0.35">
      <c r="A18" s="82">
        <v>396</v>
      </c>
      <c r="B18" s="82" t="s">
        <v>730</v>
      </c>
      <c r="C18" s="82" t="s">
        <v>12</v>
      </c>
      <c r="D18" s="82">
        <v>6</v>
      </c>
      <c r="E18" s="82" t="s">
        <v>272</v>
      </c>
      <c r="F18" s="82">
        <v>6</v>
      </c>
      <c r="G18" s="82">
        <v>130</v>
      </c>
      <c r="H18" s="82">
        <v>140</v>
      </c>
      <c r="I18" s="82">
        <v>-50.74</v>
      </c>
      <c r="J18" s="82">
        <v>50.665999999999997</v>
      </c>
      <c r="K18" s="84">
        <v>5.5974735313105227E-2</v>
      </c>
      <c r="L18" s="84">
        <v>-26.447417503126005</v>
      </c>
      <c r="M18" s="82" t="s">
        <v>731</v>
      </c>
    </row>
    <row r="19" spans="1:13" x14ac:dyDescent="0.35">
      <c r="A19" s="82">
        <v>396</v>
      </c>
      <c r="B19" s="82" t="s">
        <v>730</v>
      </c>
      <c r="C19" s="82" t="s">
        <v>12</v>
      </c>
      <c r="D19" s="82">
        <v>7</v>
      </c>
      <c r="E19" s="82" t="s">
        <v>272</v>
      </c>
      <c r="F19" s="82" t="s">
        <v>271</v>
      </c>
      <c r="G19" s="82">
        <v>25</v>
      </c>
      <c r="H19" s="82">
        <v>30</v>
      </c>
      <c r="I19" s="82">
        <v>-51.65</v>
      </c>
      <c r="J19" s="102">
        <v>51.65</v>
      </c>
      <c r="K19" s="84">
        <v>0.13738676485750054</v>
      </c>
      <c r="L19" s="84">
        <v>-27.252873097495225</v>
      </c>
      <c r="M19" s="82" t="s">
        <v>731</v>
      </c>
    </row>
    <row r="20" spans="1:13" x14ac:dyDescent="0.35">
      <c r="A20" s="82">
        <v>396</v>
      </c>
      <c r="B20" s="82" t="s">
        <v>730</v>
      </c>
      <c r="C20" s="82" t="s">
        <v>12</v>
      </c>
      <c r="D20" s="82">
        <v>8</v>
      </c>
      <c r="E20" s="82" t="s">
        <v>9</v>
      </c>
      <c r="F20" s="82">
        <v>2</v>
      </c>
      <c r="G20" s="82">
        <v>140</v>
      </c>
      <c r="H20" s="82">
        <v>150</v>
      </c>
      <c r="I20" s="82">
        <v>-54.6</v>
      </c>
      <c r="J20" s="82">
        <v>54.6</v>
      </c>
      <c r="K20" s="84">
        <v>7.2508098786015732E-2</v>
      </c>
      <c r="L20" s="84">
        <v>-27.73023717210862</v>
      </c>
      <c r="M20" s="82" t="s">
        <v>731</v>
      </c>
    </row>
    <row r="21" spans="1:13" x14ac:dyDescent="0.35">
      <c r="A21" s="82">
        <v>396</v>
      </c>
      <c r="B21" s="82" t="s">
        <v>730</v>
      </c>
      <c r="C21" s="82" t="s">
        <v>12</v>
      </c>
      <c r="D21" s="82">
        <v>8</v>
      </c>
      <c r="E21" s="82" t="s">
        <v>9</v>
      </c>
      <c r="F21" s="82" t="s">
        <v>271</v>
      </c>
      <c r="G21" s="82">
        <v>32</v>
      </c>
      <c r="H21" s="82">
        <v>37</v>
      </c>
      <c r="I21" s="82">
        <v>-57.08</v>
      </c>
      <c r="J21" s="102">
        <v>57.08</v>
      </c>
      <c r="K21" s="84">
        <v>8.1257221895808848E-2</v>
      </c>
      <c r="L21" s="84">
        <v>-27.487881650546825</v>
      </c>
      <c r="M21" s="82" t="s">
        <v>731</v>
      </c>
    </row>
    <row r="22" spans="1:13" x14ac:dyDescent="0.35">
      <c r="A22" s="82">
        <v>396</v>
      </c>
      <c r="B22" s="82" t="s">
        <v>730</v>
      </c>
      <c r="C22" s="82" t="s">
        <v>12</v>
      </c>
      <c r="D22" s="82">
        <v>9</v>
      </c>
      <c r="E22" s="82" t="s">
        <v>9</v>
      </c>
      <c r="F22" s="82" t="s">
        <v>271</v>
      </c>
      <c r="G22" s="82">
        <v>34</v>
      </c>
      <c r="H22" s="82">
        <v>39</v>
      </c>
      <c r="I22" s="82">
        <v>-63.13</v>
      </c>
      <c r="J22" s="102">
        <v>62.753999999999998</v>
      </c>
      <c r="K22" s="84">
        <v>0.46949989911058015</v>
      </c>
      <c r="L22" s="84">
        <v>-27.315172374399278</v>
      </c>
      <c r="M22" s="82" t="s">
        <v>731</v>
      </c>
    </row>
    <row r="23" spans="1:13" x14ac:dyDescent="0.35">
      <c r="A23" s="82">
        <v>396</v>
      </c>
      <c r="B23" s="82" t="s">
        <v>730</v>
      </c>
      <c r="C23" s="82" t="s">
        <v>12</v>
      </c>
      <c r="D23" s="82">
        <v>10</v>
      </c>
      <c r="E23" s="82" t="s">
        <v>9</v>
      </c>
      <c r="F23" s="82">
        <v>2</v>
      </c>
      <c r="G23" s="82">
        <v>139</v>
      </c>
      <c r="H23" s="82">
        <v>149</v>
      </c>
      <c r="I23" s="82">
        <v>-65.69</v>
      </c>
      <c r="J23" s="82">
        <v>65.475999999999999</v>
      </c>
      <c r="K23" s="84">
        <v>0.35815498592642925</v>
      </c>
      <c r="L23" s="84">
        <v>-27.24824270575137</v>
      </c>
      <c r="M23" s="82" t="s">
        <v>731</v>
      </c>
    </row>
    <row r="24" spans="1:13" x14ac:dyDescent="0.35">
      <c r="A24" s="82">
        <v>396</v>
      </c>
      <c r="B24" s="82" t="s">
        <v>730</v>
      </c>
      <c r="C24" s="82" t="s">
        <v>12</v>
      </c>
      <c r="D24" s="82">
        <v>11</v>
      </c>
      <c r="E24" s="82" t="s">
        <v>9</v>
      </c>
      <c r="F24" s="82">
        <v>2</v>
      </c>
      <c r="G24" s="82">
        <v>140</v>
      </c>
      <c r="H24" s="82">
        <v>150</v>
      </c>
      <c r="I24" s="82">
        <v>-70.7</v>
      </c>
      <c r="J24" s="82">
        <v>70.7</v>
      </c>
      <c r="K24" s="84">
        <v>0.42398794158008235</v>
      </c>
      <c r="L24" s="84">
        <v>-27.298467208296437</v>
      </c>
      <c r="M24" s="82" t="s">
        <v>731</v>
      </c>
    </row>
    <row r="25" spans="1:13" x14ac:dyDescent="0.35">
      <c r="A25" s="82">
        <v>396</v>
      </c>
      <c r="B25" s="82" t="s">
        <v>730</v>
      </c>
      <c r="C25" s="82" t="s">
        <v>12</v>
      </c>
      <c r="D25" s="103">
        <v>12</v>
      </c>
      <c r="E25" s="103" t="s">
        <v>9</v>
      </c>
      <c r="F25" s="103">
        <v>2</v>
      </c>
      <c r="G25" s="103">
        <v>140</v>
      </c>
      <c r="H25" s="103">
        <v>150</v>
      </c>
      <c r="I25" s="103">
        <v>-75.290000000000006</v>
      </c>
      <c r="J25" s="82">
        <v>75.290000000000006</v>
      </c>
      <c r="K25" s="84">
        <v>0.85574611653543287</v>
      </c>
      <c r="L25" s="84">
        <v>-27.553994414608205</v>
      </c>
      <c r="M25" s="82" t="s">
        <v>731</v>
      </c>
    </row>
    <row r="26" spans="1:13" x14ac:dyDescent="0.35">
      <c r="A26" s="82">
        <v>396</v>
      </c>
      <c r="B26" s="82" t="s">
        <v>730</v>
      </c>
      <c r="C26" s="82" t="s">
        <v>12</v>
      </c>
      <c r="D26" s="82">
        <v>13</v>
      </c>
      <c r="E26" s="82" t="s">
        <v>9</v>
      </c>
      <c r="F26" s="82">
        <v>3</v>
      </c>
      <c r="G26" s="82">
        <v>141</v>
      </c>
      <c r="H26" s="82">
        <v>151</v>
      </c>
      <c r="I26" s="82">
        <v>-81.81</v>
      </c>
      <c r="J26" s="82">
        <v>81.81</v>
      </c>
      <c r="K26" s="84">
        <v>0.39805400308838218</v>
      </c>
      <c r="L26" s="84">
        <v>-27.356135059716966</v>
      </c>
      <c r="M26" s="82" t="s">
        <v>731</v>
      </c>
    </row>
    <row r="27" spans="1:13" x14ac:dyDescent="0.35">
      <c r="A27" s="82">
        <v>396</v>
      </c>
      <c r="B27" s="82" t="s">
        <v>730</v>
      </c>
      <c r="C27" s="82" t="s">
        <v>12</v>
      </c>
      <c r="D27" s="82">
        <v>14</v>
      </c>
      <c r="E27" s="82" t="s">
        <v>9</v>
      </c>
      <c r="F27" s="82">
        <v>3</v>
      </c>
      <c r="G27" s="82">
        <v>139</v>
      </c>
      <c r="H27" s="82">
        <v>149</v>
      </c>
      <c r="I27" s="82">
        <v>-91.59</v>
      </c>
      <c r="J27" s="82">
        <v>91.59</v>
      </c>
      <c r="K27" s="84">
        <v>0.60080897828304902</v>
      </c>
      <c r="L27" s="84">
        <v>-27.591415957106161</v>
      </c>
      <c r="M27" s="82" t="s">
        <v>731</v>
      </c>
    </row>
    <row r="28" spans="1:13" x14ac:dyDescent="0.35">
      <c r="A28" s="82">
        <v>396</v>
      </c>
      <c r="B28" s="82" t="s">
        <v>730</v>
      </c>
      <c r="C28" s="82" t="s">
        <v>12</v>
      </c>
      <c r="D28" s="82">
        <v>15</v>
      </c>
      <c r="E28" s="82" t="s">
        <v>9</v>
      </c>
      <c r="F28" s="82">
        <v>3</v>
      </c>
      <c r="G28" s="82">
        <v>140</v>
      </c>
      <c r="H28" s="82">
        <v>150</v>
      </c>
      <c r="I28" s="82">
        <v>-101.4</v>
      </c>
      <c r="J28" s="82">
        <v>101.4</v>
      </c>
      <c r="K28" s="84">
        <v>0.56789794898222112</v>
      </c>
      <c r="L28" s="84">
        <v>-27.428481156073275</v>
      </c>
      <c r="M28" s="82" t="s">
        <v>731</v>
      </c>
    </row>
    <row r="29" spans="1:13" x14ac:dyDescent="0.35">
      <c r="A29" s="104">
        <v>396</v>
      </c>
      <c r="B29" s="104" t="s">
        <v>730</v>
      </c>
      <c r="C29" s="104" t="s">
        <v>12</v>
      </c>
      <c r="D29" s="104" t="s">
        <v>448</v>
      </c>
      <c r="E29" s="104" t="s">
        <v>9</v>
      </c>
      <c r="F29" s="105" t="s">
        <v>443</v>
      </c>
      <c r="G29" s="105" t="s">
        <v>557</v>
      </c>
      <c r="H29" s="105" t="s">
        <v>623</v>
      </c>
      <c r="I29" s="106">
        <v>-107.05</v>
      </c>
      <c r="J29" s="106">
        <v>107.05</v>
      </c>
      <c r="K29" s="107">
        <v>0.3652674934855536</v>
      </c>
      <c r="L29" s="108">
        <v>-27</v>
      </c>
      <c r="M29" s="82" t="s">
        <v>395</v>
      </c>
    </row>
    <row r="30" spans="1:13" x14ac:dyDescent="0.35">
      <c r="A30" s="104">
        <v>396</v>
      </c>
      <c r="B30" s="104" t="s">
        <v>730</v>
      </c>
      <c r="C30" s="104" t="s">
        <v>12</v>
      </c>
      <c r="D30" s="104" t="s">
        <v>448</v>
      </c>
      <c r="E30" s="104" t="s">
        <v>9</v>
      </c>
      <c r="F30" s="105" t="s">
        <v>443</v>
      </c>
      <c r="G30" s="105" t="s">
        <v>501</v>
      </c>
      <c r="H30" s="105" t="s">
        <v>626</v>
      </c>
      <c r="I30" s="106">
        <v>-108.05</v>
      </c>
      <c r="J30" s="106">
        <v>108.05</v>
      </c>
      <c r="K30" s="107">
        <v>0.13193312355461198</v>
      </c>
      <c r="L30" s="108">
        <v>-26.6</v>
      </c>
      <c r="M30" s="82" t="s">
        <v>395</v>
      </c>
    </row>
    <row r="31" spans="1:13" x14ac:dyDescent="0.35">
      <c r="A31" s="104">
        <v>396</v>
      </c>
      <c r="B31" s="104" t="s">
        <v>730</v>
      </c>
      <c r="C31" s="104" t="s">
        <v>12</v>
      </c>
      <c r="D31" s="104" t="s">
        <v>448</v>
      </c>
      <c r="E31" s="104" t="s">
        <v>9</v>
      </c>
      <c r="F31" s="105" t="s">
        <v>433</v>
      </c>
      <c r="G31" s="105" t="s">
        <v>732</v>
      </c>
      <c r="H31" s="105" t="s">
        <v>733</v>
      </c>
      <c r="I31" s="106">
        <v>-109.05</v>
      </c>
      <c r="J31" s="106">
        <v>109.05</v>
      </c>
      <c r="K31" s="107">
        <v>0.37540513442301865</v>
      </c>
      <c r="L31" s="108">
        <v>-27.3</v>
      </c>
      <c r="M31" s="82" t="s">
        <v>395</v>
      </c>
    </row>
    <row r="32" spans="1:13" x14ac:dyDescent="0.35">
      <c r="A32" s="104">
        <v>396</v>
      </c>
      <c r="B32" s="104" t="s">
        <v>730</v>
      </c>
      <c r="C32" s="104" t="s">
        <v>12</v>
      </c>
      <c r="D32" s="104" t="s">
        <v>448</v>
      </c>
      <c r="E32" s="104" t="s">
        <v>9</v>
      </c>
      <c r="F32" s="105" t="s">
        <v>455</v>
      </c>
      <c r="G32" s="105" t="s">
        <v>557</v>
      </c>
      <c r="H32" s="105" t="s">
        <v>623</v>
      </c>
      <c r="I32" s="106">
        <v>-110.05</v>
      </c>
      <c r="J32" s="106">
        <v>110.05</v>
      </c>
      <c r="K32" s="107">
        <v>0.73411539095390055</v>
      </c>
      <c r="L32" s="108">
        <v>-28.5</v>
      </c>
      <c r="M32" s="82" t="s">
        <v>395</v>
      </c>
    </row>
    <row r="33" spans="1:13" x14ac:dyDescent="0.35">
      <c r="A33" s="104">
        <v>396</v>
      </c>
      <c r="B33" s="104" t="s">
        <v>730</v>
      </c>
      <c r="C33" s="104" t="s">
        <v>12</v>
      </c>
      <c r="D33" s="104" t="s">
        <v>448</v>
      </c>
      <c r="E33" s="104" t="s">
        <v>9</v>
      </c>
      <c r="F33" s="105" t="s">
        <v>455</v>
      </c>
      <c r="G33" s="105" t="s">
        <v>501</v>
      </c>
      <c r="H33" s="105" t="s">
        <v>626</v>
      </c>
      <c r="I33" s="106">
        <v>-111.05</v>
      </c>
      <c r="J33" s="106">
        <v>111.05</v>
      </c>
      <c r="K33" s="107">
        <v>0.36391666234314896</v>
      </c>
      <c r="L33" s="108">
        <v>-27.3</v>
      </c>
      <c r="M33" s="82" t="s">
        <v>395</v>
      </c>
    </row>
    <row r="34" spans="1:13" x14ac:dyDescent="0.35">
      <c r="A34" s="82">
        <v>396</v>
      </c>
      <c r="B34" s="82" t="s">
        <v>730</v>
      </c>
      <c r="C34" s="82" t="s">
        <v>12</v>
      </c>
      <c r="D34" s="82">
        <v>16</v>
      </c>
      <c r="E34" s="82" t="s">
        <v>9</v>
      </c>
      <c r="F34" s="82">
        <v>3</v>
      </c>
      <c r="G34" s="82">
        <v>140</v>
      </c>
      <c r="H34" s="82">
        <v>150</v>
      </c>
      <c r="I34" s="82">
        <v>-111.2</v>
      </c>
      <c r="J34" s="82">
        <v>111.2</v>
      </c>
      <c r="K34" s="84">
        <v>0.33031873152709362</v>
      </c>
      <c r="L34" s="84">
        <v>-26.84572370799679</v>
      </c>
      <c r="M34" s="82" t="s">
        <v>731</v>
      </c>
    </row>
    <row r="35" spans="1:13" x14ac:dyDescent="0.35">
      <c r="A35" s="104">
        <v>396</v>
      </c>
      <c r="B35" s="104" t="s">
        <v>730</v>
      </c>
      <c r="C35" s="104" t="s">
        <v>12</v>
      </c>
      <c r="D35" s="104">
        <v>16</v>
      </c>
      <c r="E35" s="104" t="s">
        <v>9</v>
      </c>
      <c r="F35" s="105" t="s">
        <v>462</v>
      </c>
      <c r="G35" s="105" t="s">
        <v>557</v>
      </c>
      <c r="H35" s="105" t="s">
        <v>623</v>
      </c>
      <c r="I35" s="106">
        <v>-111.55</v>
      </c>
      <c r="J35" s="106">
        <v>111.55</v>
      </c>
      <c r="K35" s="107">
        <v>0.36913395495184376</v>
      </c>
      <c r="L35" s="108">
        <v>-27</v>
      </c>
      <c r="M35" s="82" t="s">
        <v>395</v>
      </c>
    </row>
    <row r="36" spans="1:13" x14ac:dyDescent="0.35">
      <c r="A36" s="104">
        <v>396</v>
      </c>
      <c r="B36" s="104" t="s">
        <v>730</v>
      </c>
      <c r="C36" s="104" t="s">
        <v>12</v>
      </c>
      <c r="D36" s="104">
        <v>16</v>
      </c>
      <c r="E36" s="104" t="s">
        <v>9</v>
      </c>
      <c r="F36" s="105" t="s">
        <v>437</v>
      </c>
      <c r="G36" s="105" t="s">
        <v>442</v>
      </c>
      <c r="H36" s="105" t="s">
        <v>529</v>
      </c>
      <c r="I36" s="106">
        <v>-112.55</v>
      </c>
      <c r="J36" s="106">
        <v>112.55</v>
      </c>
      <c r="K36" s="107">
        <v>0.43266911573713307</v>
      </c>
      <c r="L36" s="108">
        <v>-27.4</v>
      </c>
      <c r="M36" s="82" t="s">
        <v>395</v>
      </c>
    </row>
    <row r="37" spans="1:13" s="109" customFormat="1" x14ac:dyDescent="0.35">
      <c r="A37" s="104">
        <v>396</v>
      </c>
      <c r="B37" s="104" t="s">
        <v>730</v>
      </c>
      <c r="C37" s="104" t="s">
        <v>12</v>
      </c>
      <c r="D37" s="105" t="s">
        <v>465</v>
      </c>
      <c r="E37" s="105" t="s">
        <v>9</v>
      </c>
      <c r="F37" s="105" t="s">
        <v>443</v>
      </c>
      <c r="G37" s="105" t="s">
        <v>481</v>
      </c>
      <c r="H37" s="105" t="s">
        <v>459</v>
      </c>
      <c r="I37" s="106">
        <v>-117.05</v>
      </c>
      <c r="J37" s="4">
        <v>117.05</v>
      </c>
      <c r="K37" s="107">
        <v>0.27858747798627559</v>
      </c>
      <c r="L37" s="108">
        <v>-28</v>
      </c>
      <c r="M37" s="82" t="s">
        <v>395</v>
      </c>
    </row>
    <row r="38" spans="1:13" s="109" customFormat="1" x14ac:dyDescent="0.35">
      <c r="A38" s="104">
        <v>396</v>
      </c>
      <c r="B38" s="104" t="s">
        <v>730</v>
      </c>
      <c r="C38" s="104" t="s">
        <v>12</v>
      </c>
      <c r="D38" s="105" t="s">
        <v>465</v>
      </c>
      <c r="E38" s="105" t="s">
        <v>9</v>
      </c>
      <c r="F38" s="105" t="s">
        <v>443</v>
      </c>
      <c r="G38" s="106">
        <v>95</v>
      </c>
      <c r="H38" s="106">
        <v>96</v>
      </c>
      <c r="I38" s="106">
        <v>-117.55</v>
      </c>
      <c r="J38" s="4">
        <v>117.55</v>
      </c>
      <c r="K38" s="107">
        <v>0.98563151622356981</v>
      </c>
      <c r="L38" s="108">
        <v>-28.6</v>
      </c>
      <c r="M38" s="82" t="s">
        <v>395</v>
      </c>
    </row>
    <row r="39" spans="1:13" s="109" customFormat="1" x14ac:dyDescent="0.35">
      <c r="A39" s="104">
        <v>396</v>
      </c>
      <c r="B39" s="104" t="s">
        <v>730</v>
      </c>
      <c r="C39" s="104" t="s">
        <v>12</v>
      </c>
      <c r="D39" s="105" t="s">
        <v>465</v>
      </c>
      <c r="E39" s="105" t="s">
        <v>9</v>
      </c>
      <c r="F39" s="105" t="s">
        <v>443</v>
      </c>
      <c r="G39" s="105" t="s">
        <v>734</v>
      </c>
      <c r="H39" s="105" t="s">
        <v>735</v>
      </c>
      <c r="I39" s="106">
        <v>-118.05</v>
      </c>
      <c r="J39" s="4">
        <v>118.05</v>
      </c>
      <c r="K39" s="107">
        <v>0.72911213082442805</v>
      </c>
      <c r="L39" s="108">
        <v>-27.8</v>
      </c>
      <c r="M39" s="82" t="s">
        <v>395</v>
      </c>
    </row>
    <row r="40" spans="1:13" s="109" customFormat="1" x14ac:dyDescent="0.35">
      <c r="A40" s="104">
        <v>396</v>
      </c>
      <c r="B40" s="104" t="s">
        <v>730</v>
      </c>
      <c r="C40" s="104" t="s">
        <v>12</v>
      </c>
      <c r="D40" s="105" t="s">
        <v>465</v>
      </c>
      <c r="E40" s="105" t="s">
        <v>9</v>
      </c>
      <c r="F40" s="105" t="s">
        <v>433</v>
      </c>
      <c r="G40" s="105" t="s">
        <v>459</v>
      </c>
      <c r="H40" s="105" t="s">
        <v>460</v>
      </c>
      <c r="I40" s="106">
        <v>-118.55</v>
      </c>
      <c r="J40" s="4">
        <v>118.55</v>
      </c>
      <c r="K40" s="107">
        <v>0.3047463100679994</v>
      </c>
      <c r="L40" s="108">
        <v>-27.6</v>
      </c>
      <c r="M40" s="82" t="s">
        <v>395</v>
      </c>
    </row>
    <row r="41" spans="1:13" x14ac:dyDescent="0.35">
      <c r="A41" s="104">
        <v>396</v>
      </c>
      <c r="B41" s="104" t="s">
        <v>730</v>
      </c>
      <c r="C41" s="104" t="s">
        <v>12</v>
      </c>
      <c r="D41" s="105" t="s">
        <v>465</v>
      </c>
      <c r="E41" s="105" t="s">
        <v>9</v>
      </c>
      <c r="F41" s="105" t="s">
        <v>433</v>
      </c>
      <c r="G41" s="105" t="s">
        <v>736</v>
      </c>
      <c r="H41" s="105" t="s">
        <v>553</v>
      </c>
      <c r="I41" s="106">
        <v>-118.91</v>
      </c>
      <c r="J41" s="4">
        <v>118.91</v>
      </c>
      <c r="K41" s="107">
        <v>0.89543857519028081</v>
      </c>
      <c r="L41" s="108">
        <v>-27.9</v>
      </c>
      <c r="M41" s="82" t="s">
        <v>395</v>
      </c>
    </row>
    <row r="42" spans="1:13" s="109" customFormat="1" x14ac:dyDescent="0.35">
      <c r="A42" s="104">
        <v>396</v>
      </c>
      <c r="B42" s="104" t="s">
        <v>730</v>
      </c>
      <c r="C42" s="104" t="s">
        <v>12</v>
      </c>
      <c r="D42" s="105" t="s">
        <v>465</v>
      </c>
      <c r="E42" s="105" t="s">
        <v>9</v>
      </c>
      <c r="F42" s="105" t="s">
        <v>433</v>
      </c>
      <c r="G42" s="105" t="s">
        <v>634</v>
      </c>
      <c r="H42" s="105" t="s">
        <v>538</v>
      </c>
      <c r="I42" s="106">
        <v>-119.05</v>
      </c>
      <c r="J42" s="4">
        <v>119.05</v>
      </c>
      <c r="K42" s="107">
        <v>0.75485650023878115</v>
      </c>
      <c r="L42" s="108">
        <v>-27.5</v>
      </c>
      <c r="M42" s="82" t="s">
        <v>395</v>
      </c>
    </row>
    <row r="43" spans="1:13" s="109" customFormat="1" x14ac:dyDescent="0.35">
      <c r="A43" s="104">
        <v>396</v>
      </c>
      <c r="B43" s="104" t="s">
        <v>730</v>
      </c>
      <c r="C43" s="104" t="s">
        <v>12</v>
      </c>
      <c r="D43" s="105" t="s">
        <v>465</v>
      </c>
      <c r="E43" s="105" t="s">
        <v>9</v>
      </c>
      <c r="F43" s="105" t="s">
        <v>433</v>
      </c>
      <c r="G43" s="105" t="s">
        <v>735</v>
      </c>
      <c r="H43" s="105" t="s">
        <v>737</v>
      </c>
      <c r="I43" s="106">
        <v>-119.55</v>
      </c>
      <c r="J43" s="4">
        <v>119.55</v>
      </c>
      <c r="K43" s="107">
        <v>0.97524496765887236</v>
      </c>
      <c r="L43" s="108">
        <v>-28.3</v>
      </c>
      <c r="M43" s="82" t="s">
        <v>395</v>
      </c>
    </row>
    <row r="44" spans="1:13" x14ac:dyDescent="0.35">
      <c r="A44" s="104">
        <v>396</v>
      </c>
      <c r="B44" s="104" t="s">
        <v>730</v>
      </c>
      <c r="C44" s="104" t="s">
        <v>12</v>
      </c>
      <c r="D44" s="105" t="s">
        <v>465</v>
      </c>
      <c r="E44" s="105" t="s">
        <v>9</v>
      </c>
      <c r="F44" s="105" t="s">
        <v>455</v>
      </c>
      <c r="G44" s="105" t="s">
        <v>481</v>
      </c>
      <c r="H44" s="105" t="s">
        <v>459</v>
      </c>
      <c r="I44" s="106">
        <v>-120.05</v>
      </c>
      <c r="J44" s="4">
        <v>120.05</v>
      </c>
      <c r="K44" s="107">
        <v>1.071218100303611</v>
      </c>
      <c r="L44" s="108">
        <v>-27.8</v>
      </c>
      <c r="M44" s="82" t="s">
        <v>395</v>
      </c>
    </row>
    <row r="45" spans="1:13" s="109" customFormat="1" x14ac:dyDescent="0.35">
      <c r="A45" s="104">
        <v>396</v>
      </c>
      <c r="B45" s="104" t="s">
        <v>730</v>
      </c>
      <c r="C45" s="104" t="s">
        <v>12</v>
      </c>
      <c r="D45" s="105" t="s">
        <v>465</v>
      </c>
      <c r="E45" s="105" t="s">
        <v>9</v>
      </c>
      <c r="F45" s="105" t="s">
        <v>455</v>
      </c>
      <c r="G45" s="105" t="s">
        <v>605</v>
      </c>
      <c r="H45" s="105" t="s">
        <v>634</v>
      </c>
      <c r="I45" s="106">
        <v>-120.55</v>
      </c>
      <c r="J45" s="4">
        <v>120.55</v>
      </c>
      <c r="K45" s="107">
        <v>1.1538634557423264</v>
      </c>
      <c r="L45" s="108">
        <v>-27.6</v>
      </c>
      <c r="M45" s="82" t="s">
        <v>395</v>
      </c>
    </row>
    <row r="46" spans="1:13" s="109" customFormat="1" ht="15" customHeight="1" x14ac:dyDescent="0.35">
      <c r="A46" s="82">
        <v>396</v>
      </c>
      <c r="B46" s="82" t="s">
        <v>730</v>
      </c>
      <c r="C46" s="82" t="s">
        <v>12</v>
      </c>
      <c r="D46" s="103">
        <v>17</v>
      </c>
      <c r="E46" s="103" t="s">
        <v>9</v>
      </c>
      <c r="F46" s="103">
        <v>3</v>
      </c>
      <c r="G46" s="103">
        <v>141</v>
      </c>
      <c r="H46" s="103">
        <v>151</v>
      </c>
      <c r="I46" s="103">
        <v>-121.01</v>
      </c>
      <c r="J46" s="82">
        <v>120.97499999999999</v>
      </c>
      <c r="K46" s="84">
        <v>0.99979332771693341</v>
      </c>
      <c r="L46" s="84">
        <v>-27.174083630475113</v>
      </c>
      <c r="M46" s="82" t="s">
        <v>731</v>
      </c>
    </row>
    <row r="47" spans="1:13" s="109" customFormat="1" x14ac:dyDescent="0.35">
      <c r="A47" s="104">
        <v>396</v>
      </c>
      <c r="B47" s="104" t="s">
        <v>730</v>
      </c>
      <c r="C47" s="104" t="s">
        <v>12</v>
      </c>
      <c r="D47" s="105" t="s">
        <v>465</v>
      </c>
      <c r="E47" s="105" t="s">
        <v>9</v>
      </c>
      <c r="F47" s="105" t="s">
        <v>462</v>
      </c>
      <c r="G47" s="105" t="s">
        <v>544</v>
      </c>
      <c r="H47" s="105" t="s">
        <v>481</v>
      </c>
      <c r="I47" s="106">
        <v>-121.55</v>
      </c>
      <c r="J47" s="4">
        <v>121.55</v>
      </c>
      <c r="K47" s="107">
        <v>1.0799611426489786</v>
      </c>
      <c r="L47" s="108">
        <v>-27.7</v>
      </c>
      <c r="M47" s="82" t="s">
        <v>395</v>
      </c>
    </row>
    <row r="48" spans="1:13" s="109" customFormat="1" x14ac:dyDescent="0.35">
      <c r="A48" s="104">
        <v>396</v>
      </c>
      <c r="B48" s="104" t="s">
        <v>730</v>
      </c>
      <c r="C48" s="104" t="s">
        <v>12</v>
      </c>
      <c r="D48" s="105" t="s">
        <v>465</v>
      </c>
      <c r="E48" s="105" t="s">
        <v>9</v>
      </c>
      <c r="F48" s="105" t="s">
        <v>462</v>
      </c>
      <c r="G48" s="105" t="s">
        <v>668</v>
      </c>
      <c r="H48" s="105" t="s">
        <v>605</v>
      </c>
      <c r="I48" s="106">
        <v>-122.05</v>
      </c>
      <c r="J48" s="4">
        <v>122.05</v>
      </c>
      <c r="K48" s="107">
        <v>0.16126578426897917</v>
      </c>
      <c r="L48" s="108">
        <v>-27.7</v>
      </c>
      <c r="M48" s="82" t="s">
        <v>395</v>
      </c>
    </row>
    <row r="49" spans="1:14" s="109" customFormat="1" x14ac:dyDescent="0.35">
      <c r="A49" s="104">
        <v>396</v>
      </c>
      <c r="B49" s="104" t="s">
        <v>730</v>
      </c>
      <c r="C49" s="104" t="s">
        <v>12</v>
      </c>
      <c r="D49" s="105" t="s">
        <v>465</v>
      </c>
      <c r="E49" s="105" t="s">
        <v>9</v>
      </c>
      <c r="F49" s="105" t="s">
        <v>462</v>
      </c>
      <c r="G49" s="105" t="s">
        <v>738</v>
      </c>
      <c r="H49" s="105" t="s">
        <v>734</v>
      </c>
      <c r="I49" s="106">
        <v>-122.55</v>
      </c>
      <c r="J49" s="4">
        <v>122.55</v>
      </c>
      <c r="K49" s="107">
        <v>0.87239514189696632</v>
      </c>
      <c r="L49" s="108">
        <v>-27.5</v>
      </c>
      <c r="M49" s="82" t="s">
        <v>395</v>
      </c>
    </row>
    <row r="50" spans="1:14" s="109" customFormat="1" x14ac:dyDescent="0.35">
      <c r="A50" s="104">
        <v>396</v>
      </c>
      <c r="B50" s="104" t="s">
        <v>730</v>
      </c>
      <c r="C50" s="104" t="s">
        <v>12</v>
      </c>
      <c r="D50" s="105" t="s">
        <v>465</v>
      </c>
      <c r="E50" s="105" t="s">
        <v>9</v>
      </c>
      <c r="F50" s="105" t="s">
        <v>437</v>
      </c>
      <c r="G50" s="105" t="s">
        <v>512</v>
      </c>
      <c r="H50" s="105" t="s">
        <v>544</v>
      </c>
      <c r="I50" s="106">
        <v>-123.05</v>
      </c>
      <c r="J50" s="4">
        <v>123.05</v>
      </c>
      <c r="K50" s="107">
        <v>0.97660876808216346</v>
      </c>
      <c r="L50" s="108">
        <v>-27.7</v>
      </c>
      <c r="M50" s="82" t="s">
        <v>395</v>
      </c>
      <c r="N50" t="s">
        <v>739</v>
      </c>
    </row>
    <row r="51" spans="1:14" s="109" customFormat="1" x14ac:dyDescent="0.35">
      <c r="A51" s="104">
        <v>396</v>
      </c>
      <c r="B51" s="104" t="s">
        <v>730</v>
      </c>
      <c r="C51" s="104" t="s">
        <v>12</v>
      </c>
      <c r="D51" s="105" t="s">
        <v>465</v>
      </c>
      <c r="E51" s="105" t="s">
        <v>9</v>
      </c>
      <c r="F51" s="105" t="s">
        <v>437</v>
      </c>
      <c r="G51" s="105" t="s">
        <v>740</v>
      </c>
      <c r="H51" s="105" t="s">
        <v>668</v>
      </c>
      <c r="I51" s="106">
        <v>-123.55</v>
      </c>
      <c r="J51" s="4">
        <v>123.55</v>
      </c>
      <c r="K51" s="107">
        <v>0.7134813146430371</v>
      </c>
      <c r="L51" s="108">
        <v>-27.6</v>
      </c>
      <c r="M51" s="82" t="s">
        <v>395</v>
      </c>
    </row>
    <row r="52" spans="1:14" s="109" customFormat="1" x14ac:dyDescent="0.35">
      <c r="A52" s="104">
        <v>396</v>
      </c>
      <c r="B52" s="104" t="s">
        <v>730</v>
      </c>
      <c r="C52" s="104" t="s">
        <v>12</v>
      </c>
      <c r="D52" s="105" t="s">
        <v>465</v>
      </c>
      <c r="E52" s="105" t="s">
        <v>9</v>
      </c>
      <c r="F52" s="105" t="s">
        <v>437</v>
      </c>
      <c r="G52" s="105" t="s">
        <v>741</v>
      </c>
      <c r="H52" s="105" t="s">
        <v>738</v>
      </c>
      <c r="I52" s="106">
        <v>-124.05</v>
      </c>
      <c r="J52" s="4">
        <v>124.05</v>
      </c>
      <c r="K52" s="107">
        <v>0.87318897608286672</v>
      </c>
      <c r="L52" s="108">
        <v>-27.8</v>
      </c>
      <c r="M52" s="82" t="s">
        <v>395</v>
      </c>
    </row>
    <row r="53" spans="1:14" s="109" customFormat="1" x14ac:dyDescent="0.35">
      <c r="A53" s="104">
        <v>396</v>
      </c>
      <c r="B53" s="104" t="s">
        <v>730</v>
      </c>
      <c r="C53" s="104" t="s">
        <v>12</v>
      </c>
      <c r="D53" s="105" t="s">
        <v>465</v>
      </c>
      <c r="E53" s="105" t="s">
        <v>9</v>
      </c>
      <c r="F53" s="105" t="s">
        <v>479</v>
      </c>
      <c r="G53" s="105" t="s">
        <v>512</v>
      </c>
      <c r="H53" s="105" t="s">
        <v>544</v>
      </c>
      <c r="I53" s="106">
        <v>-124.55</v>
      </c>
      <c r="J53" s="4">
        <v>124.55</v>
      </c>
      <c r="K53" s="107">
        <v>0.8155640605066522</v>
      </c>
      <c r="L53" s="108">
        <v>-27.7</v>
      </c>
      <c r="M53" s="82" t="s">
        <v>395</v>
      </c>
    </row>
    <row r="54" spans="1:14" s="109" customFormat="1" x14ac:dyDescent="0.35">
      <c r="A54" s="104">
        <v>396</v>
      </c>
      <c r="B54" s="104" t="s">
        <v>730</v>
      </c>
      <c r="C54" s="104" t="s">
        <v>12</v>
      </c>
      <c r="D54" s="105" t="s">
        <v>465</v>
      </c>
      <c r="E54" s="105" t="s">
        <v>9</v>
      </c>
      <c r="F54" s="105" t="s">
        <v>479</v>
      </c>
      <c r="G54" s="105" t="s">
        <v>740</v>
      </c>
      <c r="H54" s="105" t="s">
        <v>668</v>
      </c>
      <c r="I54" s="106">
        <v>-125.05</v>
      </c>
      <c r="J54" s="4">
        <v>125.05</v>
      </c>
      <c r="K54" s="107">
        <v>0.84665899899825614</v>
      </c>
      <c r="L54" s="108">
        <v>-27.5</v>
      </c>
      <c r="M54" s="82" t="s">
        <v>395</v>
      </c>
    </row>
    <row r="55" spans="1:14" x14ac:dyDescent="0.35">
      <c r="A55" s="104">
        <v>396</v>
      </c>
      <c r="B55" s="104" t="s">
        <v>730</v>
      </c>
      <c r="C55" s="104" t="s">
        <v>12</v>
      </c>
      <c r="D55" s="105" t="s">
        <v>465</v>
      </c>
      <c r="E55" s="105" t="s">
        <v>9</v>
      </c>
      <c r="F55" s="105" t="s">
        <v>479</v>
      </c>
      <c r="G55" s="105" t="s">
        <v>741</v>
      </c>
      <c r="H55" s="105" t="s">
        <v>738</v>
      </c>
      <c r="I55" s="106">
        <v>-125.55</v>
      </c>
      <c r="J55" s="4">
        <v>125.55</v>
      </c>
      <c r="K55" s="107">
        <v>0.98038486981470063</v>
      </c>
      <c r="L55" s="108">
        <v>-27.5</v>
      </c>
      <c r="M55" s="82" t="s">
        <v>395</v>
      </c>
    </row>
    <row r="56" spans="1:14" s="109" customFormat="1" x14ac:dyDescent="0.35">
      <c r="A56" s="104">
        <v>396</v>
      </c>
      <c r="B56" s="104" t="s">
        <v>730</v>
      </c>
      <c r="C56" s="104" t="s">
        <v>12</v>
      </c>
      <c r="D56" s="105" t="s">
        <v>465</v>
      </c>
      <c r="E56" s="105" t="s">
        <v>9</v>
      </c>
      <c r="F56" s="105" t="s">
        <v>492</v>
      </c>
      <c r="G56" s="105" t="s">
        <v>512</v>
      </c>
      <c r="H56" s="105" t="s">
        <v>544</v>
      </c>
      <c r="I56" s="106">
        <v>-126.05</v>
      </c>
      <c r="J56" s="4">
        <v>126.05</v>
      </c>
      <c r="K56" s="107">
        <v>0.97823947181125726</v>
      </c>
      <c r="L56" s="108">
        <v>-27.9</v>
      </c>
      <c r="M56" s="82" t="s">
        <v>395</v>
      </c>
    </row>
    <row r="57" spans="1:14" s="109" customFormat="1" x14ac:dyDescent="0.35">
      <c r="A57" s="82">
        <v>396</v>
      </c>
      <c r="B57" s="82" t="s">
        <v>730</v>
      </c>
      <c r="C57" s="82" t="s">
        <v>12</v>
      </c>
      <c r="D57" s="82">
        <v>17</v>
      </c>
      <c r="E57" s="82" t="s">
        <v>9</v>
      </c>
      <c r="F57" s="82" t="s">
        <v>271</v>
      </c>
      <c r="G57" s="82">
        <v>34</v>
      </c>
      <c r="H57" s="82">
        <v>39</v>
      </c>
      <c r="I57" s="82">
        <v>-126.43</v>
      </c>
      <c r="J57" s="102">
        <v>126.35</v>
      </c>
      <c r="K57" s="84">
        <v>0.84207566085764618</v>
      </c>
      <c r="L57" s="84">
        <v>-27.448259200517008</v>
      </c>
      <c r="M57" s="82" t="s">
        <v>731</v>
      </c>
    </row>
    <row r="58" spans="1:14" s="109" customFormat="1" x14ac:dyDescent="0.35">
      <c r="A58" s="104">
        <v>396</v>
      </c>
      <c r="B58" s="104" t="s">
        <v>730</v>
      </c>
      <c r="C58" s="104" t="s">
        <v>12</v>
      </c>
      <c r="D58" s="105" t="s">
        <v>483</v>
      </c>
      <c r="E58" s="105" t="s">
        <v>9</v>
      </c>
      <c r="F58" s="105" t="s">
        <v>443</v>
      </c>
      <c r="G58" s="105" t="s">
        <v>524</v>
      </c>
      <c r="H58" s="105" t="s">
        <v>448</v>
      </c>
      <c r="I58" s="106">
        <v>-126.55</v>
      </c>
      <c r="J58" s="4">
        <v>126.55</v>
      </c>
      <c r="K58" s="107">
        <v>0.66140208022861002</v>
      </c>
      <c r="L58" s="108">
        <v>-27.7</v>
      </c>
      <c r="M58" s="82" t="s">
        <v>395</v>
      </c>
    </row>
    <row r="59" spans="1:14" x14ac:dyDescent="0.35">
      <c r="A59" s="104">
        <v>396</v>
      </c>
      <c r="B59" s="104" t="s">
        <v>730</v>
      </c>
      <c r="C59" s="104" t="s">
        <v>12</v>
      </c>
      <c r="D59" s="105" t="s">
        <v>483</v>
      </c>
      <c r="E59" s="105" t="s">
        <v>9</v>
      </c>
      <c r="F59" s="105" t="s">
        <v>443</v>
      </c>
      <c r="G59" s="105" t="s">
        <v>563</v>
      </c>
      <c r="H59" s="105" t="s">
        <v>715</v>
      </c>
      <c r="I59" s="106">
        <v>-127.05</v>
      </c>
      <c r="J59" s="4">
        <v>127.05</v>
      </c>
      <c r="K59" s="107">
        <v>0.90389961680066122</v>
      </c>
      <c r="L59" s="108">
        <v>-28</v>
      </c>
      <c r="M59" s="82" t="s">
        <v>395</v>
      </c>
    </row>
    <row r="60" spans="1:14" x14ac:dyDescent="0.35">
      <c r="A60" s="104">
        <v>396</v>
      </c>
      <c r="B60" s="104" t="s">
        <v>730</v>
      </c>
      <c r="C60" s="104" t="s">
        <v>12</v>
      </c>
      <c r="D60" s="105" t="s">
        <v>483</v>
      </c>
      <c r="E60" s="105" t="s">
        <v>9</v>
      </c>
      <c r="F60" s="105" t="s">
        <v>443</v>
      </c>
      <c r="G60" s="105" t="s">
        <v>614</v>
      </c>
      <c r="H60" s="105" t="s">
        <v>473</v>
      </c>
      <c r="I60" s="106">
        <v>-127.55</v>
      </c>
      <c r="J60" s="4">
        <v>127.55</v>
      </c>
      <c r="K60" s="107">
        <v>0.99504390124514341</v>
      </c>
      <c r="L60" s="108">
        <v>-27.5</v>
      </c>
      <c r="M60" s="82" t="s">
        <v>395</v>
      </c>
    </row>
    <row r="61" spans="1:14" x14ac:dyDescent="0.35">
      <c r="A61" s="104">
        <v>396</v>
      </c>
      <c r="B61" s="104" t="s">
        <v>730</v>
      </c>
      <c r="C61" s="104" t="s">
        <v>12</v>
      </c>
      <c r="D61" s="105" t="s">
        <v>483</v>
      </c>
      <c r="E61" s="105" t="s">
        <v>9</v>
      </c>
      <c r="F61" s="105" t="s">
        <v>433</v>
      </c>
      <c r="G61" s="105" t="s">
        <v>529</v>
      </c>
      <c r="H61" s="105" t="s">
        <v>524</v>
      </c>
      <c r="I61" s="106">
        <v>-128.05000000000001</v>
      </c>
      <c r="J61" s="4">
        <v>128.05000000000001</v>
      </c>
      <c r="K61" s="107">
        <v>1.1794666625632819</v>
      </c>
      <c r="L61" s="108">
        <v>-27.9</v>
      </c>
      <c r="M61" s="82" t="s">
        <v>395</v>
      </c>
    </row>
    <row r="62" spans="1:14" x14ac:dyDescent="0.35">
      <c r="A62" s="104">
        <v>396</v>
      </c>
      <c r="B62" s="104" t="s">
        <v>730</v>
      </c>
      <c r="C62" s="104" t="s">
        <v>12</v>
      </c>
      <c r="D62" s="105" t="s">
        <v>483</v>
      </c>
      <c r="E62" s="105" t="s">
        <v>9</v>
      </c>
      <c r="F62" s="105" t="s">
        <v>433</v>
      </c>
      <c r="G62" s="106">
        <v>64</v>
      </c>
      <c r="H62" s="106">
        <v>65</v>
      </c>
      <c r="I62" s="106">
        <v>-128.55000000000001</v>
      </c>
      <c r="J62" s="4">
        <v>128.55000000000001</v>
      </c>
      <c r="K62" s="107">
        <v>1.0521231935208233</v>
      </c>
      <c r="L62" s="108">
        <v>-27.8</v>
      </c>
      <c r="M62" s="82" t="s">
        <v>395</v>
      </c>
    </row>
    <row r="63" spans="1:14" x14ac:dyDescent="0.35">
      <c r="A63" s="104">
        <v>396</v>
      </c>
      <c r="B63" s="104" t="s">
        <v>730</v>
      </c>
      <c r="C63" s="104" t="s">
        <v>12</v>
      </c>
      <c r="D63" s="105" t="s">
        <v>483</v>
      </c>
      <c r="E63" s="105" t="s">
        <v>9</v>
      </c>
      <c r="F63" s="105" t="s">
        <v>433</v>
      </c>
      <c r="G63" s="105" t="s">
        <v>742</v>
      </c>
      <c r="H63" s="105" t="s">
        <v>614</v>
      </c>
      <c r="I63" s="106">
        <v>-129.05000000000001</v>
      </c>
      <c r="J63" s="4">
        <v>129.05000000000001</v>
      </c>
      <c r="K63" s="107">
        <v>1.1713019441913615</v>
      </c>
      <c r="L63" s="108">
        <v>-28.4</v>
      </c>
      <c r="M63" s="82" t="s">
        <v>395</v>
      </c>
    </row>
    <row r="64" spans="1:14" x14ac:dyDescent="0.35">
      <c r="A64" s="104">
        <v>396</v>
      </c>
      <c r="B64" s="104" t="s">
        <v>730</v>
      </c>
      <c r="C64" s="104" t="s">
        <v>12</v>
      </c>
      <c r="D64" s="105" t="s">
        <v>483</v>
      </c>
      <c r="E64" s="105" t="s">
        <v>9</v>
      </c>
      <c r="F64" s="105" t="s">
        <v>455</v>
      </c>
      <c r="G64" s="105" t="s">
        <v>694</v>
      </c>
      <c r="H64" s="105" t="s">
        <v>563</v>
      </c>
      <c r="I64" s="106">
        <v>-130.05000000000001</v>
      </c>
      <c r="J64" s="4">
        <v>130.05000000000001</v>
      </c>
      <c r="K64" s="107">
        <v>1.4052366082152292</v>
      </c>
      <c r="L64" s="108">
        <v>-28.6</v>
      </c>
      <c r="M64" s="82" t="s">
        <v>395</v>
      </c>
    </row>
    <row r="65" spans="1:13" x14ac:dyDescent="0.35">
      <c r="A65" s="104">
        <v>396</v>
      </c>
      <c r="B65" s="104" t="s">
        <v>730</v>
      </c>
      <c r="C65" s="104" t="s">
        <v>12</v>
      </c>
      <c r="D65" s="105" t="s">
        <v>483</v>
      </c>
      <c r="E65" s="105" t="s">
        <v>9</v>
      </c>
      <c r="F65" s="105" t="s">
        <v>455</v>
      </c>
      <c r="G65" s="106">
        <v>114</v>
      </c>
      <c r="H65" s="106">
        <v>115</v>
      </c>
      <c r="I65" s="106">
        <v>-130.55000000000001</v>
      </c>
      <c r="J65" s="4">
        <v>130.55000000000001</v>
      </c>
      <c r="K65" s="107">
        <v>1.1170041184369446</v>
      </c>
      <c r="L65" s="108">
        <v>-28.6</v>
      </c>
      <c r="M65" s="82" t="s">
        <v>395</v>
      </c>
    </row>
    <row r="66" spans="1:13" x14ac:dyDescent="0.35">
      <c r="A66" s="82">
        <v>396</v>
      </c>
      <c r="B66" s="82" t="s">
        <v>730</v>
      </c>
      <c r="C66" s="82" t="s">
        <v>12</v>
      </c>
      <c r="D66" s="103">
        <v>18</v>
      </c>
      <c r="E66" s="103" t="s">
        <v>9</v>
      </c>
      <c r="F66" s="103">
        <v>3</v>
      </c>
      <c r="G66" s="103">
        <v>140</v>
      </c>
      <c r="H66" s="103">
        <v>150</v>
      </c>
      <c r="I66" s="103">
        <v>-130.81</v>
      </c>
      <c r="J66" s="82">
        <v>130.81</v>
      </c>
      <c r="K66" s="84">
        <v>1.1046178198473284</v>
      </c>
      <c r="L66" s="84">
        <v>-28.112311842619068</v>
      </c>
      <c r="M66" s="82" t="s">
        <v>731</v>
      </c>
    </row>
    <row r="67" spans="1:13" s="109" customFormat="1" x14ac:dyDescent="0.35">
      <c r="A67" s="104">
        <v>396</v>
      </c>
      <c r="B67" s="104" t="s">
        <v>730</v>
      </c>
      <c r="C67" s="104" t="s">
        <v>12</v>
      </c>
      <c r="D67" s="105" t="s">
        <v>483</v>
      </c>
      <c r="E67" s="104" t="s">
        <v>9</v>
      </c>
      <c r="F67" s="105" t="s">
        <v>462</v>
      </c>
      <c r="G67" s="106">
        <v>14</v>
      </c>
      <c r="H67" s="106">
        <v>15</v>
      </c>
      <c r="I67" s="106">
        <v>-131.05000000000001</v>
      </c>
      <c r="J67" s="4">
        <v>131.05000000000001</v>
      </c>
      <c r="K67" s="107">
        <v>0.75439747364566967</v>
      </c>
      <c r="L67" s="108">
        <v>-28.2</v>
      </c>
      <c r="M67" s="82" t="s">
        <v>395</v>
      </c>
    </row>
    <row r="68" spans="1:13" x14ac:dyDescent="0.35">
      <c r="A68" s="104">
        <v>396</v>
      </c>
      <c r="B68" s="104" t="s">
        <v>730</v>
      </c>
      <c r="C68" s="104" t="s">
        <v>12</v>
      </c>
      <c r="D68" s="105" t="s">
        <v>483</v>
      </c>
      <c r="E68" s="104" t="s">
        <v>9</v>
      </c>
      <c r="F68" s="105" t="s">
        <v>462</v>
      </c>
      <c r="G68" s="105" t="s">
        <v>694</v>
      </c>
      <c r="H68" s="105" t="s">
        <v>563</v>
      </c>
      <c r="I68" s="106">
        <v>-131.55000000000001</v>
      </c>
      <c r="J68" s="4">
        <v>131.55000000000001</v>
      </c>
      <c r="K68" s="107">
        <v>1.5343722691523449</v>
      </c>
      <c r="L68" s="108">
        <v>-28.6</v>
      </c>
      <c r="M68" s="82" t="s">
        <v>395</v>
      </c>
    </row>
    <row r="69" spans="1:13" x14ac:dyDescent="0.35">
      <c r="A69" s="104">
        <v>396</v>
      </c>
      <c r="B69" s="104" t="s">
        <v>730</v>
      </c>
      <c r="C69" s="104" t="s">
        <v>12</v>
      </c>
      <c r="D69" s="105" t="s">
        <v>483</v>
      </c>
      <c r="E69" s="104" t="s">
        <v>9</v>
      </c>
      <c r="F69" s="105" t="s">
        <v>462</v>
      </c>
      <c r="G69" s="106">
        <v>114</v>
      </c>
      <c r="H69" s="106">
        <v>115</v>
      </c>
      <c r="I69" s="106">
        <v>-132.05000000000001</v>
      </c>
      <c r="J69" s="4">
        <v>132.05000000000001</v>
      </c>
      <c r="K69" s="107">
        <v>0.63534412589309941</v>
      </c>
      <c r="L69" s="108">
        <v>-28.7</v>
      </c>
      <c r="M69" s="82" t="s">
        <v>395</v>
      </c>
    </row>
    <row r="70" spans="1:13" x14ac:dyDescent="0.35">
      <c r="A70" s="104">
        <v>396</v>
      </c>
      <c r="B70" s="104" t="s">
        <v>730</v>
      </c>
      <c r="C70" s="104" t="s">
        <v>12</v>
      </c>
      <c r="D70" s="105" t="s">
        <v>483</v>
      </c>
      <c r="E70" s="104" t="s">
        <v>9</v>
      </c>
      <c r="F70" s="105" t="s">
        <v>437</v>
      </c>
      <c r="G70" s="106">
        <v>13</v>
      </c>
      <c r="H70" s="106">
        <v>14</v>
      </c>
      <c r="I70" s="106">
        <v>-132.55000000000001</v>
      </c>
      <c r="J70" s="4">
        <v>132.55000000000001</v>
      </c>
      <c r="K70" s="107">
        <v>1.7467448412396251</v>
      </c>
      <c r="L70" s="108">
        <v>-31.2</v>
      </c>
      <c r="M70" s="82" t="s">
        <v>395</v>
      </c>
    </row>
    <row r="71" spans="1:13" x14ac:dyDescent="0.35">
      <c r="A71" s="104">
        <v>396</v>
      </c>
      <c r="B71" s="104" t="s">
        <v>730</v>
      </c>
      <c r="C71" s="104" t="s">
        <v>12</v>
      </c>
      <c r="D71" s="105" t="s">
        <v>483</v>
      </c>
      <c r="E71" s="104" t="s">
        <v>9</v>
      </c>
      <c r="F71" s="105" t="s">
        <v>437</v>
      </c>
      <c r="G71" s="106">
        <v>113</v>
      </c>
      <c r="H71" s="106">
        <v>114</v>
      </c>
      <c r="I71" s="106">
        <v>-133.55000000000001</v>
      </c>
      <c r="J71" s="4">
        <v>133.55000000000001</v>
      </c>
      <c r="K71" s="107">
        <v>1.0308896607395448</v>
      </c>
      <c r="L71" s="108">
        <v>-26.1</v>
      </c>
      <c r="M71" s="82" t="s">
        <v>395</v>
      </c>
    </row>
    <row r="72" spans="1:13" x14ac:dyDescent="0.35">
      <c r="A72" s="82">
        <v>396</v>
      </c>
      <c r="B72" s="82" t="s">
        <v>730</v>
      </c>
      <c r="C72" s="82" t="s">
        <v>12</v>
      </c>
      <c r="D72" s="82">
        <v>18</v>
      </c>
      <c r="E72" s="82" t="s">
        <v>9</v>
      </c>
      <c r="F72" s="82" t="s">
        <v>271</v>
      </c>
      <c r="G72" s="82">
        <v>28</v>
      </c>
      <c r="H72" s="82">
        <v>33</v>
      </c>
      <c r="I72" s="82">
        <v>-133.91999999999999</v>
      </c>
      <c r="J72" s="102">
        <v>133.91999999999999</v>
      </c>
      <c r="K72" s="84">
        <v>0.66396962089606382</v>
      </c>
      <c r="L72" s="84">
        <v>-25.802584998430806</v>
      </c>
      <c r="M72" s="82" t="s">
        <v>731</v>
      </c>
    </row>
    <row r="73" spans="1:13" s="109" customFormat="1" x14ac:dyDescent="0.35">
      <c r="A73" s="82">
        <v>396</v>
      </c>
      <c r="B73" s="82" t="s">
        <v>730</v>
      </c>
      <c r="C73" s="82" t="s">
        <v>12</v>
      </c>
      <c r="D73" s="82">
        <v>19</v>
      </c>
      <c r="E73" s="82" t="s">
        <v>9</v>
      </c>
      <c r="F73" s="82">
        <v>2</v>
      </c>
      <c r="G73" s="82">
        <v>140</v>
      </c>
      <c r="H73" s="82">
        <v>150</v>
      </c>
      <c r="I73" s="82">
        <v>-139</v>
      </c>
      <c r="J73" s="82">
        <v>139</v>
      </c>
      <c r="K73" s="84">
        <v>0.582925722043102</v>
      </c>
      <c r="L73" s="84">
        <v>-25.468136923756546</v>
      </c>
      <c r="M73" s="82" t="s">
        <v>731</v>
      </c>
    </row>
    <row r="74" spans="1:13" s="109" customFormat="1" x14ac:dyDescent="0.35">
      <c r="A74" s="82">
        <v>396</v>
      </c>
      <c r="B74" s="82" t="s">
        <v>730</v>
      </c>
      <c r="C74" s="82" t="s">
        <v>12</v>
      </c>
      <c r="D74" s="82">
        <v>20</v>
      </c>
      <c r="E74" s="82" t="s">
        <v>9</v>
      </c>
      <c r="F74" s="82">
        <v>2</v>
      </c>
      <c r="G74" s="82">
        <v>140</v>
      </c>
      <c r="H74" s="82">
        <v>150</v>
      </c>
      <c r="I74" s="82">
        <v>-148.69999999999999</v>
      </c>
      <c r="J74" s="82">
        <v>148.69999999999999</v>
      </c>
      <c r="K74" s="84">
        <v>0.35428576383870503</v>
      </c>
      <c r="L74" s="84">
        <v>-25.246949832821819</v>
      </c>
      <c r="M74" s="82" t="s">
        <v>731</v>
      </c>
    </row>
    <row r="75" spans="1:13" s="109" customFormat="1" x14ac:dyDescent="0.35">
      <c r="A75" s="82">
        <v>396</v>
      </c>
      <c r="B75" s="82" t="s">
        <v>730</v>
      </c>
      <c r="C75" s="82" t="s">
        <v>12</v>
      </c>
      <c r="D75" s="82">
        <v>21</v>
      </c>
      <c r="E75" s="82" t="s">
        <v>9</v>
      </c>
      <c r="F75" s="82">
        <v>1</v>
      </c>
      <c r="G75" s="82">
        <v>141</v>
      </c>
      <c r="H75" s="82">
        <v>151</v>
      </c>
      <c r="I75" s="82">
        <v>-156.91</v>
      </c>
      <c r="J75" s="82">
        <v>156.91</v>
      </c>
      <c r="K75" s="84">
        <v>0.27987276540652506</v>
      </c>
      <c r="L75" s="84">
        <v>-25.929829517708622</v>
      </c>
      <c r="M75" s="82" t="s">
        <v>731</v>
      </c>
    </row>
    <row r="76" spans="1:13" s="109" customFormat="1" x14ac:dyDescent="0.35">
      <c r="A76" s="82">
        <v>396</v>
      </c>
      <c r="B76" s="82" t="s">
        <v>730</v>
      </c>
      <c r="C76" s="82" t="s">
        <v>12</v>
      </c>
      <c r="D76" s="82">
        <v>23</v>
      </c>
      <c r="E76" s="82" t="s">
        <v>9</v>
      </c>
      <c r="F76" s="82">
        <v>1</v>
      </c>
      <c r="G76" s="82">
        <v>139</v>
      </c>
      <c r="H76" s="82">
        <v>149</v>
      </c>
      <c r="I76" s="82">
        <v>-170.59</v>
      </c>
      <c r="J76" s="82">
        <v>170.59</v>
      </c>
      <c r="K76" s="84">
        <v>0.41136160653147219</v>
      </c>
      <c r="L76" s="84">
        <v>-25.705293075103064</v>
      </c>
      <c r="M76" s="82" t="s">
        <v>731</v>
      </c>
    </row>
    <row r="77" spans="1:13" s="109" customFormat="1" x14ac:dyDescent="0.35">
      <c r="A77" s="82">
        <v>396</v>
      </c>
      <c r="B77" s="82" t="s">
        <v>730</v>
      </c>
      <c r="C77" s="82" t="s">
        <v>12</v>
      </c>
      <c r="D77" s="82">
        <v>25</v>
      </c>
      <c r="E77" s="82" t="s">
        <v>9</v>
      </c>
      <c r="F77" s="82">
        <v>1</v>
      </c>
      <c r="G77" s="82">
        <v>129</v>
      </c>
      <c r="H77" s="82">
        <v>139</v>
      </c>
      <c r="I77" s="82">
        <v>-180.99</v>
      </c>
      <c r="J77" s="82">
        <v>180.99</v>
      </c>
      <c r="K77" s="84">
        <v>0.45417717240360461</v>
      </c>
      <c r="L77" s="84">
        <v>-26.191497437123463</v>
      </c>
      <c r="M77" s="82" t="s">
        <v>731</v>
      </c>
    </row>
    <row r="78" spans="1:13" x14ac:dyDescent="0.35">
      <c r="A78" s="82">
        <v>396</v>
      </c>
      <c r="B78" s="82" t="s">
        <v>730</v>
      </c>
      <c r="C78" s="82" t="s">
        <v>12</v>
      </c>
      <c r="D78" s="103">
        <v>27</v>
      </c>
      <c r="E78" s="103" t="s">
        <v>9</v>
      </c>
      <c r="F78" s="103">
        <v>2</v>
      </c>
      <c r="G78" s="103">
        <v>140</v>
      </c>
      <c r="H78" s="103">
        <v>150</v>
      </c>
      <c r="I78" s="103">
        <v>-192.41</v>
      </c>
      <c r="J78" s="82">
        <v>192.244</v>
      </c>
      <c r="K78" s="84">
        <v>0.5179585988222859</v>
      </c>
      <c r="L78" s="84">
        <v>-25.776819905305373</v>
      </c>
      <c r="M78" s="82" t="s">
        <v>731</v>
      </c>
    </row>
    <row r="79" spans="1:13" s="109" customFormat="1" x14ac:dyDescent="0.35">
      <c r="A79" s="82"/>
      <c r="B79" s="82"/>
      <c r="C79" s="82"/>
      <c r="D79" s="82"/>
      <c r="E79" s="82"/>
      <c r="F79" s="82"/>
      <c r="G79" s="82"/>
      <c r="H79" s="82"/>
      <c r="I79" s="82"/>
      <c r="J79" s="82"/>
      <c r="K79" s="82"/>
      <c r="L79" s="82"/>
    </row>
    <row r="80" spans="1:13" s="109" customFormat="1" x14ac:dyDescent="0.35">
      <c r="A80" s="104">
        <v>396</v>
      </c>
      <c r="B80" s="104" t="s">
        <v>730</v>
      </c>
      <c r="C80" s="104" t="s">
        <v>12</v>
      </c>
      <c r="D80" s="104" t="s">
        <v>448</v>
      </c>
      <c r="E80" s="104" t="s">
        <v>9</v>
      </c>
      <c r="F80" s="105" t="s">
        <v>443</v>
      </c>
      <c r="G80" s="105" t="s">
        <v>557</v>
      </c>
      <c r="H80" s="105" t="s">
        <v>623</v>
      </c>
      <c r="I80" s="106">
        <v>-107.05</v>
      </c>
      <c r="J80" s="106">
        <v>107.05</v>
      </c>
      <c r="K80" s="107">
        <v>0.3652674934855536</v>
      </c>
      <c r="L80" s="108">
        <v>-27</v>
      </c>
      <c r="M80" s="82" t="s">
        <v>395</v>
      </c>
    </row>
    <row r="81" spans="1:13" s="109" customFormat="1" x14ac:dyDescent="0.35">
      <c r="A81" s="104">
        <v>396</v>
      </c>
      <c r="B81" s="104" t="s">
        <v>730</v>
      </c>
      <c r="C81" s="104" t="s">
        <v>12</v>
      </c>
      <c r="D81" s="104" t="s">
        <v>448</v>
      </c>
      <c r="E81" s="104" t="s">
        <v>9</v>
      </c>
      <c r="F81" s="105" t="s">
        <v>443</v>
      </c>
      <c r="G81" s="105" t="s">
        <v>501</v>
      </c>
      <c r="H81" s="105" t="s">
        <v>626</v>
      </c>
      <c r="I81" s="106">
        <v>-108.05</v>
      </c>
      <c r="J81" s="106">
        <v>108.05</v>
      </c>
      <c r="K81" s="107">
        <v>0.13193312355461198</v>
      </c>
      <c r="L81" s="108">
        <v>-26.6</v>
      </c>
      <c r="M81" s="82" t="s">
        <v>395</v>
      </c>
    </row>
    <row r="82" spans="1:13" s="109" customFormat="1" x14ac:dyDescent="0.35">
      <c r="A82" s="104">
        <v>396</v>
      </c>
      <c r="B82" s="104" t="s">
        <v>730</v>
      </c>
      <c r="C82" s="104" t="s">
        <v>12</v>
      </c>
      <c r="D82" s="104" t="s">
        <v>448</v>
      </c>
      <c r="E82" s="104" t="s">
        <v>9</v>
      </c>
      <c r="F82" s="105" t="s">
        <v>433</v>
      </c>
      <c r="G82" s="105" t="s">
        <v>732</v>
      </c>
      <c r="H82" s="105" t="s">
        <v>733</v>
      </c>
      <c r="I82" s="106">
        <v>-109.05</v>
      </c>
      <c r="J82" s="106">
        <v>109.05</v>
      </c>
      <c r="K82" s="107">
        <v>0.37540513442301865</v>
      </c>
      <c r="L82" s="108">
        <v>-27.3</v>
      </c>
      <c r="M82" s="82" t="s">
        <v>395</v>
      </c>
    </row>
    <row r="83" spans="1:13" s="109" customFormat="1" x14ac:dyDescent="0.35">
      <c r="A83" s="104">
        <v>396</v>
      </c>
      <c r="B83" s="104" t="s">
        <v>730</v>
      </c>
      <c r="C83" s="104" t="s">
        <v>12</v>
      </c>
      <c r="D83" s="104" t="s">
        <v>448</v>
      </c>
      <c r="E83" s="104" t="s">
        <v>9</v>
      </c>
      <c r="F83" s="105" t="s">
        <v>455</v>
      </c>
      <c r="G83" s="105" t="s">
        <v>557</v>
      </c>
      <c r="H83" s="105" t="s">
        <v>623</v>
      </c>
      <c r="I83" s="106">
        <v>-110.05</v>
      </c>
      <c r="J83" s="106">
        <v>110.05</v>
      </c>
      <c r="K83" s="107">
        <v>0.73411539095390055</v>
      </c>
      <c r="L83" s="108">
        <v>-28.5</v>
      </c>
      <c r="M83" s="82" t="s">
        <v>395</v>
      </c>
    </row>
    <row r="84" spans="1:13" s="109" customFormat="1" x14ac:dyDescent="0.35">
      <c r="A84" s="104">
        <v>396</v>
      </c>
      <c r="B84" s="104" t="s">
        <v>730</v>
      </c>
      <c r="C84" s="104" t="s">
        <v>12</v>
      </c>
      <c r="D84" s="104" t="s">
        <v>448</v>
      </c>
      <c r="E84" s="104" t="s">
        <v>9</v>
      </c>
      <c r="F84" s="105" t="s">
        <v>455</v>
      </c>
      <c r="G84" s="105" t="s">
        <v>501</v>
      </c>
      <c r="H84" s="105" t="s">
        <v>626</v>
      </c>
      <c r="I84" s="106">
        <v>-111.05</v>
      </c>
      <c r="J84" s="106">
        <v>111.05</v>
      </c>
      <c r="K84" s="107">
        <v>0.36391666234314896</v>
      </c>
      <c r="L84" s="108">
        <v>-27.3</v>
      </c>
      <c r="M84" s="82" t="s">
        <v>395</v>
      </c>
    </row>
    <row r="85" spans="1:13" x14ac:dyDescent="0.35">
      <c r="A85" s="104">
        <v>396</v>
      </c>
      <c r="B85" s="104" t="s">
        <v>730</v>
      </c>
      <c r="C85" s="104" t="s">
        <v>12</v>
      </c>
      <c r="D85" s="104">
        <v>16</v>
      </c>
      <c r="E85" s="104" t="s">
        <v>9</v>
      </c>
      <c r="F85" s="105" t="s">
        <v>462</v>
      </c>
      <c r="G85" s="105" t="s">
        <v>557</v>
      </c>
      <c r="H85" s="105" t="s">
        <v>623</v>
      </c>
      <c r="I85" s="106">
        <v>-111.55</v>
      </c>
      <c r="J85" s="106">
        <v>111.55</v>
      </c>
      <c r="K85" s="107">
        <v>0.36913395495184376</v>
      </c>
      <c r="L85" s="108">
        <v>-27</v>
      </c>
      <c r="M85" s="82" t="s">
        <v>395</v>
      </c>
    </row>
    <row r="86" spans="1:13" x14ac:dyDescent="0.35">
      <c r="A86" s="104">
        <v>396</v>
      </c>
      <c r="B86" s="104" t="s">
        <v>730</v>
      </c>
      <c r="C86" s="104" t="s">
        <v>12</v>
      </c>
      <c r="D86" s="104">
        <v>16</v>
      </c>
      <c r="E86" s="104" t="s">
        <v>9</v>
      </c>
      <c r="F86" s="105" t="s">
        <v>437</v>
      </c>
      <c r="G86" s="105" t="s">
        <v>442</v>
      </c>
      <c r="H86" s="105" t="s">
        <v>529</v>
      </c>
      <c r="I86" s="106">
        <v>-112.55</v>
      </c>
      <c r="J86" s="106">
        <v>112.55</v>
      </c>
      <c r="K86" s="107">
        <v>0.43266911573713307</v>
      </c>
      <c r="L86" s="108">
        <v>-27.4</v>
      </c>
      <c r="M86" s="82" t="s">
        <v>395</v>
      </c>
    </row>
    <row r="87" spans="1:13" x14ac:dyDescent="0.35">
      <c r="A87" s="104">
        <v>396</v>
      </c>
      <c r="B87" s="104" t="s">
        <v>730</v>
      </c>
      <c r="C87" s="104" t="s">
        <v>12</v>
      </c>
      <c r="D87" s="105" t="s">
        <v>465</v>
      </c>
      <c r="E87" s="105" t="s">
        <v>9</v>
      </c>
      <c r="F87" s="105" t="s">
        <v>443</v>
      </c>
      <c r="G87" s="105" t="s">
        <v>481</v>
      </c>
      <c r="H87" s="105" t="s">
        <v>459</v>
      </c>
      <c r="I87" s="106">
        <v>-117.05</v>
      </c>
      <c r="J87" s="4">
        <v>117.05</v>
      </c>
      <c r="K87" s="107">
        <v>0.27858747798627559</v>
      </c>
      <c r="L87" s="108">
        <v>-28</v>
      </c>
      <c r="M87" s="82" t="s">
        <v>395</v>
      </c>
    </row>
    <row r="88" spans="1:13" x14ac:dyDescent="0.35">
      <c r="A88" s="104">
        <v>396</v>
      </c>
      <c r="B88" s="104" t="s">
        <v>730</v>
      </c>
      <c r="C88" s="104" t="s">
        <v>12</v>
      </c>
      <c r="D88" s="105" t="s">
        <v>465</v>
      </c>
      <c r="E88" s="105" t="s">
        <v>9</v>
      </c>
      <c r="F88" s="105" t="s">
        <v>443</v>
      </c>
      <c r="G88" s="106">
        <v>95</v>
      </c>
      <c r="H88" s="106">
        <v>96</v>
      </c>
      <c r="I88" s="106">
        <v>-117.55</v>
      </c>
      <c r="J88" s="4">
        <v>117.55</v>
      </c>
      <c r="K88" s="107">
        <v>0.98563151622356981</v>
      </c>
      <c r="L88" s="108">
        <v>-28.6</v>
      </c>
      <c r="M88" s="82" t="s">
        <v>395</v>
      </c>
    </row>
    <row r="89" spans="1:13" x14ac:dyDescent="0.35">
      <c r="A89" s="104">
        <v>396</v>
      </c>
      <c r="B89" s="104" t="s">
        <v>730</v>
      </c>
      <c r="C89" s="104" t="s">
        <v>12</v>
      </c>
      <c r="D89" s="105" t="s">
        <v>465</v>
      </c>
      <c r="E89" s="105" t="s">
        <v>9</v>
      </c>
      <c r="F89" s="105" t="s">
        <v>443</v>
      </c>
      <c r="G89" s="105" t="s">
        <v>734</v>
      </c>
      <c r="H89" s="105" t="s">
        <v>735</v>
      </c>
      <c r="I89" s="106">
        <v>-118.05</v>
      </c>
      <c r="J89" s="4">
        <v>118.05</v>
      </c>
      <c r="K89" s="107">
        <v>0.72911213082442805</v>
      </c>
      <c r="L89" s="108">
        <v>-27.8</v>
      </c>
      <c r="M89" s="82" t="s">
        <v>395</v>
      </c>
    </row>
    <row r="90" spans="1:13" x14ac:dyDescent="0.35">
      <c r="A90" s="104">
        <v>396</v>
      </c>
      <c r="B90" s="104" t="s">
        <v>730</v>
      </c>
      <c r="C90" s="104" t="s">
        <v>12</v>
      </c>
      <c r="D90" s="105" t="s">
        <v>465</v>
      </c>
      <c r="E90" s="105" t="s">
        <v>9</v>
      </c>
      <c r="F90" s="105" t="s">
        <v>433</v>
      </c>
      <c r="G90" s="105" t="s">
        <v>459</v>
      </c>
      <c r="H90" s="105" t="s">
        <v>460</v>
      </c>
      <c r="I90" s="106">
        <v>-118.55</v>
      </c>
      <c r="J90" s="4">
        <v>118.55</v>
      </c>
      <c r="K90" s="107">
        <v>0.3047463100679994</v>
      </c>
      <c r="L90" s="108">
        <v>-27.6</v>
      </c>
      <c r="M90" s="82" t="s">
        <v>395</v>
      </c>
    </row>
    <row r="91" spans="1:13" x14ac:dyDescent="0.35">
      <c r="A91" s="104">
        <v>396</v>
      </c>
      <c r="B91" s="104" t="s">
        <v>730</v>
      </c>
      <c r="C91" s="104" t="s">
        <v>12</v>
      </c>
      <c r="D91" s="105" t="s">
        <v>465</v>
      </c>
      <c r="E91" s="105" t="s">
        <v>9</v>
      </c>
      <c r="F91" s="105" t="s">
        <v>433</v>
      </c>
      <c r="G91" s="105" t="s">
        <v>736</v>
      </c>
      <c r="H91" s="105" t="s">
        <v>553</v>
      </c>
      <c r="I91" s="106">
        <v>-118.91</v>
      </c>
      <c r="J91" s="4">
        <v>118.91</v>
      </c>
      <c r="K91" s="107">
        <v>0.89543857519028081</v>
      </c>
      <c r="L91" s="108">
        <v>-27.9</v>
      </c>
      <c r="M91" s="82" t="s">
        <v>395</v>
      </c>
    </row>
    <row r="92" spans="1:13" x14ac:dyDescent="0.35">
      <c r="A92" s="104">
        <v>396</v>
      </c>
      <c r="B92" s="104" t="s">
        <v>730</v>
      </c>
      <c r="C92" s="104" t="s">
        <v>12</v>
      </c>
      <c r="D92" s="105" t="s">
        <v>465</v>
      </c>
      <c r="E92" s="105" t="s">
        <v>9</v>
      </c>
      <c r="F92" s="105" t="s">
        <v>433</v>
      </c>
      <c r="G92" s="105" t="s">
        <v>634</v>
      </c>
      <c r="H92" s="105" t="s">
        <v>538</v>
      </c>
      <c r="I92" s="106">
        <v>-119.05</v>
      </c>
      <c r="J92" s="4">
        <v>119.05</v>
      </c>
      <c r="K92" s="107">
        <v>0.75485650023878115</v>
      </c>
      <c r="L92" s="108">
        <v>-27.5</v>
      </c>
      <c r="M92" s="82" t="s">
        <v>395</v>
      </c>
    </row>
    <row r="93" spans="1:13" x14ac:dyDescent="0.35">
      <c r="A93" s="104">
        <v>396</v>
      </c>
      <c r="B93" s="104" t="s">
        <v>730</v>
      </c>
      <c r="C93" s="104" t="s">
        <v>12</v>
      </c>
      <c r="D93" s="105" t="s">
        <v>465</v>
      </c>
      <c r="E93" s="105" t="s">
        <v>9</v>
      </c>
      <c r="F93" s="105" t="s">
        <v>433</v>
      </c>
      <c r="G93" s="105" t="s">
        <v>735</v>
      </c>
      <c r="H93" s="105" t="s">
        <v>737</v>
      </c>
      <c r="I93" s="106">
        <v>-119.55</v>
      </c>
      <c r="J93" s="4">
        <v>119.55</v>
      </c>
      <c r="K93" s="107">
        <v>0.97524496765887236</v>
      </c>
      <c r="L93" s="108">
        <v>-28.3</v>
      </c>
      <c r="M93" s="82" t="s">
        <v>395</v>
      </c>
    </row>
    <row r="94" spans="1:13" x14ac:dyDescent="0.35">
      <c r="A94" s="104">
        <v>396</v>
      </c>
      <c r="B94" s="104" t="s">
        <v>730</v>
      </c>
      <c r="C94" s="104" t="s">
        <v>12</v>
      </c>
      <c r="D94" s="105" t="s">
        <v>465</v>
      </c>
      <c r="E94" s="105" t="s">
        <v>9</v>
      </c>
      <c r="F94" s="105" t="s">
        <v>455</v>
      </c>
      <c r="G94" s="105" t="s">
        <v>481</v>
      </c>
      <c r="H94" s="105" t="s">
        <v>459</v>
      </c>
      <c r="I94" s="106">
        <v>-120.05</v>
      </c>
      <c r="J94" s="4">
        <v>120.05</v>
      </c>
      <c r="K94" s="107">
        <v>1.071218100303611</v>
      </c>
      <c r="L94" s="108">
        <v>-27.8</v>
      </c>
      <c r="M94" s="82" t="s">
        <v>395</v>
      </c>
    </row>
    <row r="95" spans="1:13" x14ac:dyDescent="0.35">
      <c r="A95" s="104">
        <v>396</v>
      </c>
      <c r="B95" s="104" t="s">
        <v>730</v>
      </c>
      <c r="C95" s="104" t="s">
        <v>12</v>
      </c>
      <c r="D95" s="105" t="s">
        <v>465</v>
      </c>
      <c r="E95" s="105" t="s">
        <v>9</v>
      </c>
      <c r="F95" s="105" t="s">
        <v>455</v>
      </c>
      <c r="G95" s="105" t="s">
        <v>605</v>
      </c>
      <c r="H95" s="105" t="s">
        <v>634</v>
      </c>
      <c r="I95" s="106">
        <v>-120.55</v>
      </c>
      <c r="J95" s="4">
        <v>120.55</v>
      </c>
      <c r="K95" s="107">
        <v>1.1538634557423264</v>
      </c>
      <c r="L95" s="108">
        <v>-27.6</v>
      </c>
      <c r="M95" s="82" t="s">
        <v>395</v>
      </c>
    </row>
    <row r="96" spans="1:13" x14ac:dyDescent="0.35">
      <c r="A96" s="104">
        <v>396</v>
      </c>
      <c r="B96" s="104" t="s">
        <v>730</v>
      </c>
      <c r="C96" s="104" t="s">
        <v>12</v>
      </c>
      <c r="D96" s="105" t="s">
        <v>465</v>
      </c>
      <c r="E96" s="105" t="s">
        <v>9</v>
      </c>
      <c r="F96" s="105" t="s">
        <v>462</v>
      </c>
      <c r="G96" s="105" t="s">
        <v>544</v>
      </c>
      <c r="H96" s="105" t="s">
        <v>481</v>
      </c>
      <c r="I96" s="106">
        <v>-121.55</v>
      </c>
      <c r="J96" s="4">
        <v>121.55</v>
      </c>
      <c r="K96" s="107">
        <v>1.0799611426489786</v>
      </c>
      <c r="L96" s="108">
        <v>-27.7</v>
      </c>
      <c r="M96" s="82" t="s">
        <v>395</v>
      </c>
    </row>
    <row r="97" spans="1:13" x14ac:dyDescent="0.35">
      <c r="A97" s="104">
        <v>396</v>
      </c>
      <c r="B97" s="104" t="s">
        <v>730</v>
      </c>
      <c r="C97" s="104" t="s">
        <v>12</v>
      </c>
      <c r="D97" s="105" t="s">
        <v>465</v>
      </c>
      <c r="E97" s="105" t="s">
        <v>9</v>
      </c>
      <c r="F97" s="105" t="s">
        <v>462</v>
      </c>
      <c r="G97" s="105" t="s">
        <v>668</v>
      </c>
      <c r="H97" s="105" t="s">
        <v>605</v>
      </c>
      <c r="I97" s="106">
        <v>-122.05</v>
      </c>
      <c r="J97" s="4">
        <v>122.05</v>
      </c>
      <c r="K97" s="107">
        <v>0.16126578426897917</v>
      </c>
      <c r="L97" s="108">
        <v>-27.7</v>
      </c>
      <c r="M97" s="82" t="s">
        <v>395</v>
      </c>
    </row>
    <row r="98" spans="1:13" x14ac:dyDescent="0.35">
      <c r="A98" s="104">
        <v>396</v>
      </c>
      <c r="B98" s="104" t="s">
        <v>730</v>
      </c>
      <c r="C98" s="104" t="s">
        <v>12</v>
      </c>
      <c r="D98" s="105" t="s">
        <v>465</v>
      </c>
      <c r="E98" s="105" t="s">
        <v>9</v>
      </c>
      <c r="F98" s="105" t="s">
        <v>462</v>
      </c>
      <c r="G98" s="105" t="s">
        <v>738</v>
      </c>
      <c r="H98" s="105" t="s">
        <v>734</v>
      </c>
      <c r="I98" s="106">
        <v>-122.55</v>
      </c>
      <c r="J98" s="4">
        <v>122.55</v>
      </c>
      <c r="K98" s="107">
        <v>0.87239514189696632</v>
      </c>
      <c r="L98" s="108">
        <v>-27.5</v>
      </c>
      <c r="M98" s="82" t="s">
        <v>395</v>
      </c>
    </row>
    <row r="99" spans="1:13" x14ac:dyDescent="0.35">
      <c r="A99" s="104">
        <v>396</v>
      </c>
      <c r="B99" s="104" t="s">
        <v>730</v>
      </c>
      <c r="C99" s="104" t="s">
        <v>12</v>
      </c>
      <c r="D99" s="105" t="s">
        <v>465</v>
      </c>
      <c r="E99" s="105" t="s">
        <v>9</v>
      </c>
      <c r="F99" s="105" t="s">
        <v>437</v>
      </c>
      <c r="G99" s="105" t="s">
        <v>512</v>
      </c>
      <c r="H99" s="105" t="s">
        <v>544</v>
      </c>
      <c r="I99" s="106">
        <v>-123.05</v>
      </c>
      <c r="J99" s="4">
        <v>123.05</v>
      </c>
      <c r="K99" s="107">
        <v>0.97660876808216346</v>
      </c>
      <c r="L99" s="108">
        <v>-27.7</v>
      </c>
      <c r="M99" s="82" t="s">
        <v>395</v>
      </c>
    </row>
    <row r="100" spans="1:13" x14ac:dyDescent="0.35">
      <c r="A100" s="104">
        <v>396</v>
      </c>
      <c r="B100" s="104" t="s">
        <v>730</v>
      </c>
      <c r="C100" s="104" t="s">
        <v>12</v>
      </c>
      <c r="D100" s="105" t="s">
        <v>465</v>
      </c>
      <c r="E100" s="105" t="s">
        <v>9</v>
      </c>
      <c r="F100" s="105" t="s">
        <v>437</v>
      </c>
      <c r="G100" s="105" t="s">
        <v>740</v>
      </c>
      <c r="H100" s="105" t="s">
        <v>668</v>
      </c>
      <c r="I100" s="106">
        <v>-123.55</v>
      </c>
      <c r="J100" s="4">
        <v>123.55</v>
      </c>
      <c r="K100" s="107">
        <v>0.7134813146430371</v>
      </c>
      <c r="L100" s="108">
        <v>-27.6</v>
      </c>
      <c r="M100" s="82" t="s">
        <v>395</v>
      </c>
    </row>
    <row r="101" spans="1:13" x14ac:dyDescent="0.35">
      <c r="A101" s="104">
        <v>396</v>
      </c>
      <c r="B101" s="104" t="s">
        <v>730</v>
      </c>
      <c r="C101" s="104" t="s">
        <v>12</v>
      </c>
      <c r="D101" s="105" t="s">
        <v>465</v>
      </c>
      <c r="E101" s="105" t="s">
        <v>9</v>
      </c>
      <c r="F101" s="105" t="s">
        <v>437</v>
      </c>
      <c r="G101" s="105" t="s">
        <v>741</v>
      </c>
      <c r="H101" s="105" t="s">
        <v>738</v>
      </c>
      <c r="I101" s="106">
        <v>-124.05</v>
      </c>
      <c r="J101" s="4">
        <v>124.05</v>
      </c>
      <c r="K101" s="107">
        <v>0.87318897608286672</v>
      </c>
      <c r="L101" s="108">
        <v>-27.8</v>
      </c>
      <c r="M101" s="82" t="s">
        <v>395</v>
      </c>
    </row>
    <row r="102" spans="1:13" x14ac:dyDescent="0.35">
      <c r="A102" s="104">
        <v>396</v>
      </c>
      <c r="B102" s="104" t="s">
        <v>730</v>
      </c>
      <c r="C102" s="104" t="s">
        <v>12</v>
      </c>
      <c r="D102" s="105" t="s">
        <v>465</v>
      </c>
      <c r="E102" s="105" t="s">
        <v>9</v>
      </c>
      <c r="F102" s="105" t="s">
        <v>479</v>
      </c>
      <c r="G102" s="105" t="s">
        <v>512</v>
      </c>
      <c r="H102" s="105" t="s">
        <v>544</v>
      </c>
      <c r="I102" s="106">
        <v>-124.55</v>
      </c>
      <c r="J102" s="4">
        <v>124.55</v>
      </c>
      <c r="K102" s="107">
        <v>0.8155640605066522</v>
      </c>
      <c r="L102" s="108">
        <v>-27.7</v>
      </c>
      <c r="M102" s="82" t="s">
        <v>395</v>
      </c>
    </row>
    <row r="103" spans="1:13" x14ac:dyDescent="0.35">
      <c r="A103" s="104">
        <v>396</v>
      </c>
      <c r="B103" s="104" t="s">
        <v>730</v>
      </c>
      <c r="C103" s="104" t="s">
        <v>12</v>
      </c>
      <c r="D103" s="105" t="s">
        <v>465</v>
      </c>
      <c r="E103" s="105" t="s">
        <v>9</v>
      </c>
      <c r="F103" s="105" t="s">
        <v>479</v>
      </c>
      <c r="G103" s="105" t="s">
        <v>740</v>
      </c>
      <c r="H103" s="105" t="s">
        <v>668</v>
      </c>
      <c r="I103" s="106">
        <v>-125.05</v>
      </c>
      <c r="J103" s="4">
        <v>125.05</v>
      </c>
      <c r="K103" s="107">
        <v>0.84665899899825614</v>
      </c>
      <c r="L103" s="108">
        <v>-27.5</v>
      </c>
      <c r="M103" s="82" t="s">
        <v>395</v>
      </c>
    </row>
    <row r="104" spans="1:13" x14ac:dyDescent="0.35">
      <c r="A104" s="104">
        <v>396</v>
      </c>
      <c r="B104" s="104" t="s">
        <v>730</v>
      </c>
      <c r="C104" s="104" t="s">
        <v>12</v>
      </c>
      <c r="D104" s="105" t="s">
        <v>465</v>
      </c>
      <c r="E104" s="105" t="s">
        <v>9</v>
      </c>
      <c r="F104" s="105" t="s">
        <v>479</v>
      </c>
      <c r="G104" s="105" t="s">
        <v>741</v>
      </c>
      <c r="H104" s="105" t="s">
        <v>738</v>
      </c>
      <c r="I104" s="106">
        <v>-125.55</v>
      </c>
      <c r="J104" s="4">
        <v>125.55</v>
      </c>
      <c r="K104" s="107">
        <v>0.98038486981470063</v>
      </c>
      <c r="L104" s="108">
        <v>-27.5</v>
      </c>
      <c r="M104" s="82" t="s">
        <v>395</v>
      </c>
    </row>
    <row r="105" spans="1:13" x14ac:dyDescent="0.35">
      <c r="A105" s="104">
        <v>396</v>
      </c>
      <c r="B105" s="104" t="s">
        <v>730</v>
      </c>
      <c r="C105" s="104" t="s">
        <v>12</v>
      </c>
      <c r="D105" s="105" t="s">
        <v>465</v>
      </c>
      <c r="E105" s="105" t="s">
        <v>9</v>
      </c>
      <c r="F105" s="105" t="s">
        <v>492</v>
      </c>
      <c r="G105" s="105" t="s">
        <v>512</v>
      </c>
      <c r="H105" s="105" t="s">
        <v>544</v>
      </c>
      <c r="I105" s="106">
        <v>-126.05</v>
      </c>
      <c r="J105" s="4">
        <v>126.05</v>
      </c>
      <c r="K105" s="107">
        <v>0.97823947181125726</v>
      </c>
      <c r="L105" s="108">
        <v>-27.9</v>
      </c>
      <c r="M105" s="82" t="s">
        <v>395</v>
      </c>
    </row>
    <row r="106" spans="1:13" x14ac:dyDescent="0.35">
      <c r="A106" s="104">
        <v>396</v>
      </c>
      <c r="B106" s="104" t="s">
        <v>730</v>
      </c>
      <c r="C106" s="104" t="s">
        <v>12</v>
      </c>
      <c r="D106" s="105" t="s">
        <v>483</v>
      </c>
      <c r="E106" s="105" t="s">
        <v>9</v>
      </c>
      <c r="F106" s="105" t="s">
        <v>443</v>
      </c>
      <c r="G106" s="105" t="s">
        <v>524</v>
      </c>
      <c r="H106" s="105" t="s">
        <v>448</v>
      </c>
      <c r="I106" s="106">
        <v>-126.55</v>
      </c>
      <c r="J106" s="4">
        <v>126.55</v>
      </c>
      <c r="K106" s="107">
        <v>0.66140208022861002</v>
      </c>
      <c r="L106" s="108">
        <v>-27.7</v>
      </c>
      <c r="M106" s="82" t="s">
        <v>395</v>
      </c>
    </row>
    <row r="107" spans="1:13" x14ac:dyDescent="0.35">
      <c r="A107" s="104">
        <v>396</v>
      </c>
      <c r="B107" s="104" t="s">
        <v>730</v>
      </c>
      <c r="C107" s="104" t="s">
        <v>12</v>
      </c>
      <c r="D107" s="105" t="s">
        <v>483</v>
      </c>
      <c r="E107" s="105" t="s">
        <v>9</v>
      </c>
      <c r="F107" s="105" t="s">
        <v>443</v>
      </c>
      <c r="G107" s="105" t="s">
        <v>563</v>
      </c>
      <c r="H107" s="105" t="s">
        <v>715</v>
      </c>
      <c r="I107" s="106">
        <v>-127.05</v>
      </c>
      <c r="J107" s="4">
        <v>127.05</v>
      </c>
      <c r="K107" s="107">
        <v>0.90389961680066122</v>
      </c>
      <c r="L107" s="108">
        <v>-28</v>
      </c>
      <c r="M107" s="82" t="s">
        <v>395</v>
      </c>
    </row>
    <row r="108" spans="1:13" x14ac:dyDescent="0.35">
      <c r="A108" s="104">
        <v>396</v>
      </c>
      <c r="B108" s="104" t="s">
        <v>730</v>
      </c>
      <c r="C108" s="104" t="s">
        <v>12</v>
      </c>
      <c r="D108" s="105" t="s">
        <v>483</v>
      </c>
      <c r="E108" s="105" t="s">
        <v>9</v>
      </c>
      <c r="F108" s="105" t="s">
        <v>443</v>
      </c>
      <c r="G108" s="105" t="s">
        <v>614</v>
      </c>
      <c r="H108" s="105" t="s">
        <v>473</v>
      </c>
      <c r="I108" s="106">
        <v>-127.55</v>
      </c>
      <c r="J108" s="4">
        <v>127.55</v>
      </c>
      <c r="K108" s="107">
        <v>0.99504390124514341</v>
      </c>
      <c r="L108" s="108">
        <v>-27.5</v>
      </c>
      <c r="M108" s="82" t="s">
        <v>395</v>
      </c>
    </row>
    <row r="109" spans="1:13" x14ac:dyDescent="0.35">
      <c r="A109" s="104">
        <v>396</v>
      </c>
      <c r="B109" s="104" t="s">
        <v>730</v>
      </c>
      <c r="C109" s="104" t="s">
        <v>12</v>
      </c>
      <c r="D109" s="105" t="s">
        <v>483</v>
      </c>
      <c r="E109" s="105" t="s">
        <v>9</v>
      </c>
      <c r="F109" s="105" t="s">
        <v>433</v>
      </c>
      <c r="G109" s="105" t="s">
        <v>529</v>
      </c>
      <c r="H109" s="105" t="s">
        <v>524</v>
      </c>
      <c r="I109" s="106">
        <v>-128.05000000000001</v>
      </c>
      <c r="J109" s="4">
        <v>128.05000000000001</v>
      </c>
      <c r="K109" s="107">
        <v>1.1794666625632819</v>
      </c>
      <c r="L109" s="108">
        <v>-27.9</v>
      </c>
      <c r="M109" s="82" t="s">
        <v>395</v>
      </c>
    </row>
    <row r="110" spans="1:13" x14ac:dyDescent="0.35">
      <c r="A110" s="104">
        <v>396</v>
      </c>
      <c r="B110" s="104" t="s">
        <v>730</v>
      </c>
      <c r="C110" s="104" t="s">
        <v>12</v>
      </c>
      <c r="D110" s="105" t="s">
        <v>483</v>
      </c>
      <c r="E110" s="105" t="s">
        <v>9</v>
      </c>
      <c r="F110" s="105" t="s">
        <v>433</v>
      </c>
      <c r="G110" s="106">
        <v>64</v>
      </c>
      <c r="H110" s="106">
        <v>65</v>
      </c>
      <c r="I110" s="106">
        <v>-128.55000000000001</v>
      </c>
      <c r="J110" s="4">
        <v>128.55000000000001</v>
      </c>
      <c r="K110" s="107">
        <v>1.0521231935208233</v>
      </c>
      <c r="L110" s="108">
        <v>-27.8</v>
      </c>
      <c r="M110" s="82" t="s">
        <v>395</v>
      </c>
    </row>
    <row r="111" spans="1:13" x14ac:dyDescent="0.35">
      <c r="A111" s="104">
        <v>396</v>
      </c>
      <c r="B111" s="104" t="s">
        <v>730</v>
      </c>
      <c r="C111" s="104" t="s">
        <v>12</v>
      </c>
      <c r="D111" s="105" t="s">
        <v>483</v>
      </c>
      <c r="E111" s="105" t="s">
        <v>9</v>
      </c>
      <c r="F111" s="105" t="s">
        <v>433</v>
      </c>
      <c r="G111" s="105" t="s">
        <v>742</v>
      </c>
      <c r="H111" s="105" t="s">
        <v>614</v>
      </c>
      <c r="I111" s="106">
        <v>-129.05000000000001</v>
      </c>
      <c r="J111" s="4">
        <v>129.05000000000001</v>
      </c>
      <c r="K111" s="107">
        <v>1.1713019441913615</v>
      </c>
      <c r="L111" s="108">
        <v>-28.4</v>
      </c>
      <c r="M111" s="82" t="s">
        <v>395</v>
      </c>
    </row>
    <row r="112" spans="1:13" x14ac:dyDescent="0.35">
      <c r="A112" s="104">
        <v>396</v>
      </c>
      <c r="B112" s="104" t="s">
        <v>730</v>
      </c>
      <c r="C112" s="104" t="s">
        <v>12</v>
      </c>
      <c r="D112" s="105" t="s">
        <v>483</v>
      </c>
      <c r="E112" s="105" t="s">
        <v>9</v>
      </c>
      <c r="F112" s="105" t="s">
        <v>455</v>
      </c>
      <c r="G112" s="105" t="s">
        <v>694</v>
      </c>
      <c r="H112" s="105" t="s">
        <v>563</v>
      </c>
      <c r="I112" s="106">
        <v>-130.05000000000001</v>
      </c>
      <c r="J112" s="4">
        <v>130.05000000000001</v>
      </c>
      <c r="K112" s="107">
        <v>1.4052366082152292</v>
      </c>
      <c r="L112" s="108">
        <v>-28.6</v>
      </c>
      <c r="M112" s="82" t="s">
        <v>395</v>
      </c>
    </row>
    <row r="113" spans="1:13" x14ac:dyDescent="0.35">
      <c r="A113" s="104">
        <v>396</v>
      </c>
      <c r="B113" s="104" t="s">
        <v>730</v>
      </c>
      <c r="C113" s="104" t="s">
        <v>12</v>
      </c>
      <c r="D113" s="105" t="s">
        <v>483</v>
      </c>
      <c r="E113" s="105" t="s">
        <v>9</v>
      </c>
      <c r="F113" s="105" t="s">
        <v>455</v>
      </c>
      <c r="G113" s="106">
        <v>114</v>
      </c>
      <c r="H113" s="106">
        <v>115</v>
      </c>
      <c r="I113" s="106">
        <v>-130.55000000000001</v>
      </c>
      <c r="J113" s="4">
        <v>130.55000000000001</v>
      </c>
      <c r="K113" s="107">
        <v>1.1170041184369446</v>
      </c>
      <c r="L113" s="108">
        <v>-28.6</v>
      </c>
      <c r="M113" s="82" t="s">
        <v>395</v>
      </c>
    </row>
    <row r="114" spans="1:13" x14ac:dyDescent="0.35">
      <c r="A114" s="104">
        <v>396</v>
      </c>
      <c r="B114" s="104" t="s">
        <v>730</v>
      </c>
      <c r="C114" s="104" t="s">
        <v>12</v>
      </c>
      <c r="D114" s="105" t="s">
        <v>483</v>
      </c>
      <c r="E114" s="104" t="s">
        <v>9</v>
      </c>
      <c r="F114" s="105" t="s">
        <v>462</v>
      </c>
      <c r="G114" s="106">
        <v>14</v>
      </c>
      <c r="H114" s="106">
        <v>15</v>
      </c>
      <c r="I114" s="106">
        <v>-131.05000000000001</v>
      </c>
      <c r="J114" s="4">
        <v>131.05000000000001</v>
      </c>
      <c r="K114" s="107">
        <v>0.75439747364566967</v>
      </c>
      <c r="L114" s="108">
        <v>-28.2</v>
      </c>
      <c r="M114" s="82" t="s">
        <v>395</v>
      </c>
    </row>
    <row r="115" spans="1:13" x14ac:dyDescent="0.35">
      <c r="A115" s="104">
        <v>396</v>
      </c>
      <c r="B115" s="104" t="s">
        <v>730</v>
      </c>
      <c r="C115" s="104" t="s">
        <v>12</v>
      </c>
      <c r="D115" s="105" t="s">
        <v>483</v>
      </c>
      <c r="E115" s="104" t="s">
        <v>9</v>
      </c>
      <c r="F115" s="105" t="s">
        <v>462</v>
      </c>
      <c r="G115" s="105" t="s">
        <v>694</v>
      </c>
      <c r="H115" s="105" t="s">
        <v>563</v>
      </c>
      <c r="I115" s="106">
        <v>-131.55000000000001</v>
      </c>
      <c r="J115" s="4">
        <v>131.55000000000001</v>
      </c>
      <c r="K115" s="107">
        <v>1.5343722691523449</v>
      </c>
      <c r="L115" s="108">
        <v>-28.6</v>
      </c>
      <c r="M115" s="82" t="s">
        <v>395</v>
      </c>
    </row>
    <row r="116" spans="1:13" x14ac:dyDescent="0.35">
      <c r="A116" s="104">
        <v>396</v>
      </c>
      <c r="B116" s="104" t="s">
        <v>730</v>
      </c>
      <c r="C116" s="104" t="s">
        <v>12</v>
      </c>
      <c r="D116" s="105" t="s">
        <v>483</v>
      </c>
      <c r="E116" s="104" t="s">
        <v>9</v>
      </c>
      <c r="F116" s="105" t="s">
        <v>462</v>
      </c>
      <c r="G116" s="106">
        <v>114</v>
      </c>
      <c r="H116" s="106">
        <v>115</v>
      </c>
      <c r="I116" s="106">
        <v>-132.05000000000001</v>
      </c>
      <c r="J116" s="4">
        <v>132.05000000000001</v>
      </c>
      <c r="K116" s="107">
        <v>0.63534412589309941</v>
      </c>
      <c r="L116" s="108">
        <v>-28.7</v>
      </c>
      <c r="M116" s="82" t="s">
        <v>395</v>
      </c>
    </row>
    <row r="117" spans="1:13" x14ac:dyDescent="0.35">
      <c r="A117" s="104">
        <v>396</v>
      </c>
      <c r="B117" s="104" t="s">
        <v>730</v>
      </c>
      <c r="C117" s="104" t="s">
        <v>12</v>
      </c>
      <c r="D117" s="105" t="s">
        <v>483</v>
      </c>
      <c r="E117" s="104" t="s">
        <v>9</v>
      </c>
      <c r="F117" s="105" t="s">
        <v>437</v>
      </c>
      <c r="G117" s="106">
        <v>13</v>
      </c>
      <c r="H117" s="106">
        <v>14</v>
      </c>
      <c r="I117" s="106">
        <v>-132.55000000000001</v>
      </c>
      <c r="J117" s="4">
        <v>132.55000000000001</v>
      </c>
      <c r="K117" s="107">
        <v>1.7467448412396251</v>
      </c>
      <c r="L117" s="108">
        <v>-31.2</v>
      </c>
      <c r="M117" s="82" t="s">
        <v>395</v>
      </c>
    </row>
    <row r="118" spans="1:13" x14ac:dyDescent="0.35">
      <c r="A118" s="104">
        <v>396</v>
      </c>
      <c r="B118" s="104" t="s">
        <v>730</v>
      </c>
      <c r="C118" s="104" t="s">
        <v>12</v>
      </c>
      <c r="D118" s="105" t="s">
        <v>483</v>
      </c>
      <c r="E118" s="104" t="s">
        <v>9</v>
      </c>
      <c r="F118" s="105" t="s">
        <v>437</v>
      </c>
      <c r="G118" s="106">
        <v>113</v>
      </c>
      <c r="H118" s="106">
        <v>114</v>
      </c>
      <c r="I118" s="106">
        <v>-133.55000000000001</v>
      </c>
      <c r="J118" s="4">
        <v>133.55000000000001</v>
      </c>
      <c r="K118" s="107">
        <v>1.0308896607395448</v>
      </c>
      <c r="L118" s="108">
        <v>-26.1</v>
      </c>
      <c r="M118" s="82" t="s">
        <v>395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PHREEQC input</vt:lpstr>
      <vt:lpstr>LA ICP-MS</vt:lpstr>
      <vt:lpstr>icpoes</vt:lpstr>
      <vt:lpstr>1567C ash microprobe</vt:lpstr>
      <vt:lpstr>396 ash thicknesses</vt:lpstr>
      <vt:lpstr>d13C 1570D</vt:lpstr>
      <vt:lpstr>d13C 1569A</vt:lpstr>
      <vt:lpstr>d13C 1570A</vt:lpstr>
      <vt:lpstr>d13C 1568A</vt:lpstr>
      <vt:lpstr>d13C 1567A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Madeleine Larissa Vickers</dc:creator>
  <cp:lastModifiedBy>Madeleine Larissa Vickers</cp:lastModifiedBy>
  <cp:lastPrinted>2023-07-18T12:12:40Z</cp:lastPrinted>
  <dcterms:created xsi:type="dcterms:W3CDTF">2022-05-27T08:49:15Z</dcterms:created>
  <dcterms:modified xsi:type="dcterms:W3CDTF">2023-11-17T09:38:37Z</dcterms:modified>
</cp:coreProperties>
</file>